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Y3296043L\Desktop\"/>
    </mc:Choice>
  </mc:AlternateContent>
  <bookViews>
    <workbookView xWindow="0" yWindow="0" windowWidth="28800" windowHeight="11730"/>
  </bookViews>
  <sheets>
    <sheet name="Memoria ECO_HUVH-(Esp)" sheetId="1" r:id="rId1"/>
    <sheet name="Medicación (Español)" sheetId="5" r:id="rId2"/>
    <sheet name="Budget_HUVH(English)" sheetId="3" r:id="rId3"/>
    <sheet name="Medicinal products (English) " sheetId="6" r:id="rId4"/>
    <sheet name="Hoja1" sheetId="8" state="hidden" r:id="rId5"/>
    <sheet name="Hoja2" sheetId="9" state="hidden" r:id="rId6"/>
    <sheet name="DATOS" sheetId="12" state="hidden" r:id="rId7"/>
  </sheets>
  <definedNames>
    <definedName name="FASE">Hoja1!$B$1:$B$4</definedName>
    <definedName name="FASES">DATOS!$A$1:$A$5</definedName>
    <definedName name="PHASE">Hoja2!$A$5</definedName>
    <definedName name="PHASES">Hoja2!$A$1:$A$5</definedName>
    <definedName name="PHSE">Hoja2!$A$1:$A$4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3" l="1"/>
  <c r="G65" i="3"/>
  <c r="H63" i="3"/>
  <c r="H14" i="1"/>
  <c r="H65" i="1"/>
  <c r="H63" i="1"/>
  <c r="H22" i="3" l="1"/>
  <c r="H23" i="3"/>
  <c r="H61" i="1"/>
  <c r="H62" i="1"/>
  <c r="H29" i="1"/>
  <c r="H35" i="3"/>
  <c r="G52" i="1"/>
  <c r="G54" i="1"/>
  <c r="G4" i="1"/>
  <c r="G52" i="3"/>
  <c r="G54" i="3"/>
  <c r="G4" i="3"/>
  <c r="H39" i="3"/>
  <c r="H40" i="3"/>
  <c r="H42" i="3"/>
  <c r="H43" i="3"/>
  <c r="H27" i="3"/>
  <c r="H28" i="3"/>
  <c r="H40" i="1"/>
  <c r="H41" i="1"/>
  <c r="H42" i="1"/>
  <c r="H43" i="1"/>
  <c r="H62" i="3"/>
  <c r="H61" i="3"/>
  <c r="H38" i="3"/>
  <c r="H37" i="3"/>
  <c r="H36" i="3"/>
  <c r="H34" i="3"/>
  <c r="H26" i="3"/>
  <c r="H25" i="3"/>
  <c r="H24" i="3"/>
  <c r="H21" i="3"/>
  <c r="H39" i="1"/>
  <c r="H38" i="1"/>
  <c r="H37" i="1"/>
  <c r="H36" i="1"/>
  <c r="H35" i="1"/>
  <c r="H34" i="1"/>
  <c r="H44" i="1"/>
  <c r="H29" i="3"/>
  <c r="H44" i="3"/>
  <c r="H13" i="3"/>
  <c r="H9" i="3"/>
  <c r="H52" i="3"/>
  <c r="H50" i="3"/>
  <c r="H50" i="1"/>
  <c r="H13" i="1"/>
  <c r="H9" i="1"/>
  <c r="H56" i="3"/>
  <c r="H54" i="3"/>
  <c r="H11" i="3"/>
  <c r="H10" i="3"/>
  <c r="H56" i="1"/>
  <c r="H52" i="1"/>
  <c r="H10" i="1"/>
  <c r="H54" i="1"/>
  <c r="H11" i="1"/>
</calcChain>
</file>

<file path=xl/sharedStrings.xml><?xml version="1.0" encoding="utf-8"?>
<sst xmlns="http://schemas.openxmlformats.org/spreadsheetml/2006/main" count="211" uniqueCount="149">
  <si>
    <t>MEMORIA ECONÓMICA</t>
  </si>
  <si>
    <t>PROMOTOR:</t>
  </si>
  <si>
    <t>RESUMEN</t>
  </si>
  <si>
    <t>IMPORTE</t>
  </si>
  <si>
    <t>INVESTIGADOR PRINCIPAL:</t>
  </si>
  <si>
    <t>SERVICIO/UNIDAD:</t>
  </si>
  <si>
    <t>COD PROTOCOLO</t>
  </si>
  <si>
    <t>G</t>
  </si>
  <si>
    <t>Nº SUJETOS PREVISTOS</t>
  </si>
  <si>
    <t>Costes de Gestión</t>
  </si>
  <si>
    <t>A</t>
  </si>
  <si>
    <t>DESCRIPCIÓN</t>
  </si>
  <si>
    <t>CANTIDAD</t>
  </si>
  <si>
    <t>TOTAL</t>
  </si>
  <si>
    <t>TOTAL PRUEBAS INTERNAS POR SUJETO</t>
  </si>
  <si>
    <t>B</t>
  </si>
  <si>
    <t>Nº VISITAS</t>
  </si>
  <si>
    <t>TOTAL COSTES INTERNOS POR SUJETO</t>
  </si>
  <si>
    <t>C</t>
  </si>
  <si>
    <t>D</t>
  </si>
  <si>
    <t>FASE I-II</t>
  </si>
  <si>
    <t>E</t>
  </si>
  <si>
    <t>F</t>
  </si>
  <si>
    <t>TOTAL €</t>
  </si>
  <si>
    <t>TOTAL COSTES EXTRAORDINARIOS</t>
  </si>
  <si>
    <t>H</t>
  </si>
  <si>
    <t>OBSERVACIONES</t>
  </si>
  <si>
    <t>EPA</t>
  </si>
  <si>
    <t>FASE III</t>
  </si>
  <si>
    <t>FASE IV</t>
  </si>
  <si>
    <t>Coste de farmacia</t>
  </si>
  <si>
    <t>SPONSOR:</t>
  </si>
  <si>
    <t>PRINCIPAL INVESTIGATOR:</t>
  </si>
  <si>
    <t>SERVICE/UNIT:</t>
  </si>
  <si>
    <t>Pharmacy Costs</t>
  </si>
  <si>
    <t>PROTOCOL CODE:</t>
  </si>
  <si>
    <t>Number of patients estimated:</t>
  </si>
  <si>
    <t>Management fees</t>
  </si>
  <si>
    <t>DESCRIPTION</t>
  </si>
  <si>
    <t>UNITS</t>
  </si>
  <si>
    <t>AMOUNT</t>
  </si>
  <si>
    <t>TOTAL INTERNAL TESTS COSTS PER PATIENT</t>
  </si>
  <si>
    <t>Nº VISITS</t>
  </si>
  <si>
    <t>TOTAL EXTRAORDINARY COSTS</t>
  </si>
  <si>
    <t>COMMENTS</t>
  </si>
  <si>
    <t>SUMMARY</t>
  </si>
  <si>
    <t>Por favor cumplimentar el siguiente formulario:</t>
  </si>
  <si>
    <t xml:space="preserve">Medicación aportada por el promotor: </t>
  </si>
  <si>
    <t xml:space="preserve">Medicación NO aportada por el promotor: </t>
  </si>
  <si>
    <t>Tratamiento /tratamientos estándar: 
si hay varias alternativas, indicar (% aprox) de la distribución de pacientes:</t>
  </si>
  <si>
    <t>Si el protocolo considera diferentes brazos de tratamiento a elección del investigador: por favor, indicar el brazo o brazos que se seleccionaran</t>
  </si>
  <si>
    <t>Otras observaciones:</t>
  </si>
  <si>
    <t>MEDICACIÓN</t>
  </si>
  <si>
    <t>MEDICINAL PRODUCT</t>
  </si>
  <si>
    <t xml:space="preserve">Medicinal products provided by the Sponsor: </t>
  </si>
  <si>
    <t xml:space="preserve">Medicinal products NOT provided by the Sponsor: </t>
  </si>
  <si>
    <t>Other comments:</t>
  </si>
  <si>
    <t>Treatment / standart treatment: 
If several, please indicate (%) of the distribution by patient:</t>
  </si>
  <si>
    <t>If the protocol code has several treatment branch to be chosen by the principal investigator, please indicate which branch will be selected.</t>
  </si>
  <si>
    <t>Duration of the treatment/average duration estimation when there is a progression:</t>
  </si>
  <si>
    <t>Duración del tratamiento/tiempo medio estimado (en los casos que es hasta la progresión):</t>
  </si>
  <si>
    <t>Please fill out the following form:</t>
  </si>
  <si>
    <t>PHASE I-II</t>
  </si>
  <si>
    <t>PHASE III</t>
  </si>
  <si>
    <t>PHASE IV</t>
  </si>
  <si>
    <t>PAS(studies)</t>
  </si>
  <si>
    <t>(Memoria económica basada en el coste por paciente. Se deberá multiplicar por el nº de pacientes reclutados)</t>
  </si>
  <si>
    <t>( Financial report based on cost per patient. Final budget must be acording to the number of patients finally enrolled )</t>
  </si>
  <si>
    <t>PRODUCTO SANITARIO</t>
  </si>
  <si>
    <t>MEDICAL DEVICE</t>
  </si>
  <si>
    <t>G+H</t>
  </si>
  <si>
    <t>E+F</t>
  </si>
  <si>
    <r>
      <t xml:space="preserve">(* ) </t>
    </r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importes indicados son Base Imponible, no está incluido el IVA</t>
    </r>
  </si>
  <si>
    <t>Extraordinary Costs</t>
  </si>
  <si>
    <t>Costes Extraordinarios</t>
  </si>
  <si>
    <r>
      <t xml:space="preserve">(* ) </t>
    </r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All indicated amounts are without VAT</t>
    </r>
  </si>
  <si>
    <t>TOTAL TRIAL (per patient)</t>
  </si>
  <si>
    <t>TOTAL ENSAYO (por paciente)</t>
  </si>
  <si>
    <t xml:space="preserve"> BUDGET</t>
  </si>
  <si>
    <r>
      <rPr>
        <b/>
        <sz val="8"/>
        <color rgb="FFFF0000"/>
        <rFont val="Arial"/>
        <family val="2"/>
      </rPr>
      <t>(* )</t>
    </r>
    <r>
      <rPr>
        <sz val="8"/>
        <rFont val="Arial"/>
        <family val="2"/>
      </rPr>
      <t>Nota: el apartado D y E contienen desplegable para seleccionar Estudio, Ensayo Clínico, EPA, etc.</t>
    </r>
  </si>
  <si>
    <r>
      <rPr>
        <b/>
        <sz val="8"/>
        <color rgb="FFFF0000"/>
        <rFont val="Arial"/>
        <family val="2"/>
      </rPr>
      <t>(*)</t>
    </r>
    <r>
      <rPr>
        <sz val="8"/>
        <color theme="1"/>
        <rFont val="Arial"/>
        <family val="2"/>
      </rPr>
      <t>Please, note that section D and E contain drop down menu to select the typology Study, Clinical Trial, EPA, etc.</t>
    </r>
  </si>
  <si>
    <t>Cost for the management of PI</t>
  </si>
  <si>
    <t>Costes por la gestión del IP</t>
  </si>
  <si>
    <t xml:space="preserve">OVER-HEAD SERVICIO DE FARMACIA </t>
  </si>
  <si>
    <t>OVER-HEAD GENERAL VHIR</t>
  </si>
  <si>
    <t>OVER-HEAD GENERAL HOSPITAL</t>
  </si>
  <si>
    <t xml:space="preserve">COSTES EXTRAORDINARIOS </t>
  </si>
  <si>
    <t>Gastos Administrativos y de Gestión</t>
  </si>
  <si>
    <t xml:space="preserve">COSTES INTERNOS - PRUEBAS </t>
  </si>
  <si>
    <t xml:space="preserve">COSTES INTERNOS- VISITAS </t>
  </si>
  <si>
    <t xml:space="preserve">OTROS COSTES </t>
  </si>
  <si>
    <t>Management and Administrative Expenses</t>
  </si>
  <si>
    <t xml:space="preserve">INTERNAL COSTS - TESTS </t>
  </si>
  <si>
    <t xml:space="preserve">INTERNAL COSTS- VISITS </t>
  </si>
  <si>
    <t>OTHER COSTS</t>
  </si>
  <si>
    <t>OVER-HEAD PHARMACY SERVICES</t>
  </si>
  <si>
    <t xml:space="preserve">OVER-HEAD GENERAL VHIR </t>
  </si>
  <si>
    <t xml:space="preserve">OVER-HEAD GENERAL HOSPITAL </t>
  </si>
  <si>
    <t>Fallo de selección</t>
  </si>
  <si>
    <t xml:space="preserve">EXTRAORDINARY COSTS </t>
  </si>
  <si>
    <t>TAC</t>
  </si>
  <si>
    <t>PET</t>
  </si>
  <si>
    <t>Test results</t>
  </si>
  <si>
    <t xml:space="preserve">MRI (Magnetic Resonance Imaging) </t>
  </si>
  <si>
    <t>CAT scan</t>
  </si>
  <si>
    <t>Screening visit</t>
  </si>
  <si>
    <t>Baseline visit</t>
  </si>
  <si>
    <t>Treatment visit</t>
  </si>
  <si>
    <t>Follow-up visit</t>
  </si>
  <si>
    <t>Final visit</t>
  </si>
  <si>
    <t xml:space="preserve">Resonancia Magnética </t>
  </si>
  <si>
    <t>ECG</t>
  </si>
  <si>
    <t>Análisis clínicos</t>
  </si>
  <si>
    <t>El Promotor, a través de una empresa externa designada por él, se compromete a reembolsar a los pacientes aquellos gastos adicionales de manutención y desplazamiento en los que hayan incurrido por su participación en el ensayo clínico. Los referidos gastos de los pacientes serán gestionados a través de una empresa de Servicios externa designada por el PROMOTOR.</t>
  </si>
  <si>
    <t>Otras pruebas...</t>
  </si>
  <si>
    <t>Por día de monitorización</t>
  </si>
  <si>
    <r>
      <t xml:space="preserve">*La monitorización remota estará sujeta a previa aprobación. Dicha solicitud debe gestionarse a través de la dirección </t>
    </r>
    <r>
      <rPr>
        <sz val="8"/>
        <color rgb="FF0000FF"/>
        <rFont val="Arial"/>
        <family val="2"/>
      </rPr>
      <t xml:space="preserve">monitoringCT@vhir.org </t>
    </r>
  </si>
  <si>
    <t xml:space="preserve">OVER-HEAD REDUCIDO VHIR ( % sobre G) </t>
  </si>
  <si>
    <t>Per day</t>
  </si>
  <si>
    <r>
      <t xml:space="preserve">*Remote monitoring will be subject to prior approval. This request must be managed through the address </t>
    </r>
    <r>
      <rPr>
        <sz val="8"/>
        <color rgb="FF0000FF"/>
        <rFont val="Arial"/>
        <family val="2"/>
      </rPr>
      <t>monitoringCT@vhir.org</t>
    </r>
  </si>
  <si>
    <t>Unscheduled visit</t>
  </si>
  <si>
    <t>Re-informed consent</t>
  </si>
  <si>
    <t>Visita no programada</t>
  </si>
  <si>
    <t xml:space="preserve">Re-consentimiento informado </t>
  </si>
  <si>
    <t>TOTAL INTERNAL VISIT COSTS PER PATIENT</t>
  </si>
  <si>
    <t xml:space="preserve">B. Trial Master File Storage (one-time payment) </t>
  </si>
  <si>
    <t>B.Conservación del archivo maestro del Ensayo (pago único)</t>
  </si>
  <si>
    <t>Screening failure</t>
  </si>
  <si>
    <t>Visita de selección</t>
  </si>
  <si>
    <t>Visita de tratamiento</t>
  </si>
  <si>
    <t>Visita de seguimiento</t>
  </si>
  <si>
    <t>Visita final</t>
  </si>
  <si>
    <t>Visita Basal</t>
  </si>
  <si>
    <t>TOTAL OTROS COSTES</t>
  </si>
  <si>
    <t>REDUCED OVER-HEAD VHIR ( % of G)</t>
  </si>
  <si>
    <t>EGC</t>
  </si>
  <si>
    <t>Other test...</t>
  </si>
  <si>
    <t>TOTAL OTHER COSTS</t>
  </si>
  <si>
    <t>SELECT CT PHASE/STUDY</t>
  </si>
  <si>
    <t>EOM</t>
  </si>
  <si>
    <t>SELECCIONAR FASE EC/ESTUDIO</t>
  </si>
  <si>
    <t>EudraCT / EU CTR</t>
  </si>
  <si>
    <t>C. Close-out fee</t>
  </si>
  <si>
    <t>A. Start-Up fee (equipo investigador)</t>
  </si>
  <si>
    <t>N/A</t>
  </si>
  <si>
    <t>D. Remote monitoring (if applicable)*</t>
  </si>
  <si>
    <t>A. Start-Up fee (Research team)</t>
  </si>
  <si>
    <t>D. Monitorización remota (si aplica)*</t>
  </si>
  <si>
    <t xml:space="preserve">The travel, accommodation and subsistence expenses of the patients will be managed through a service company designated by the Sponsor, and the HUVH and VHIR will be exempt from any type of management and / or processing of patient reimbursements during the Trial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</si>
</sst>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rgb="FF222222"/>
      <name val="Arial"/>
      <family val="2"/>
    </font>
    <font>
      <b/>
      <sz val="11"/>
      <color rgb="FF222222"/>
      <name val="Arial"/>
      <family val="2"/>
    </font>
    <font>
      <b/>
      <sz val="10"/>
      <color rgb="FF22222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i/>
      <sz val="9"/>
      <name val="Arial"/>
      <family val="2"/>
    </font>
    <font>
      <b/>
      <sz val="11"/>
      <color rgb="FF0000FF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264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44" fontId="0" fillId="0" borderId="19" xfId="2" applyFont="1" applyBorder="1" applyProtection="1">
      <protection locked="0"/>
    </xf>
    <xf numFmtId="44" fontId="0" fillId="0" borderId="35" xfId="2" applyFont="1" applyBorder="1" applyProtection="1">
      <protection locked="0"/>
    </xf>
    <xf numFmtId="44" fontId="0" fillId="0" borderId="36" xfId="2" applyFont="1" applyBorder="1" applyProtection="1">
      <protection locked="0"/>
    </xf>
    <xf numFmtId="44" fontId="0" fillId="0" borderId="33" xfId="2" applyFont="1" applyBorder="1" applyProtection="1"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0" fontId="2" fillId="0" borderId="9" xfId="0" applyFont="1" applyBorder="1" applyAlignment="1" applyProtection="1"/>
    <xf numFmtId="0" fontId="0" fillId="0" borderId="8" xfId="0" applyBorder="1" applyAlignment="1" applyProtection="1"/>
    <xf numFmtId="0" fontId="2" fillId="0" borderId="10" xfId="0" applyFont="1" applyBorder="1" applyAlignment="1" applyProtection="1"/>
    <xf numFmtId="0" fontId="0" fillId="0" borderId="13" xfId="0" applyBorder="1" applyAlignment="1" applyProtection="1"/>
    <xf numFmtId="0" fontId="0" fillId="0" borderId="0" xfId="0" applyBorder="1" applyProtection="1"/>
    <xf numFmtId="0" fontId="0" fillId="0" borderId="0" xfId="0" applyProtection="1"/>
    <xf numFmtId="0" fontId="0" fillId="0" borderId="0" xfId="0" applyBorder="1" applyAlignment="1" applyProtection="1"/>
    <xf numFmtId="0" fontId="0" fillId="0" borderId="11" xfId="0" applyBorder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Fill="1" applyProtection="1"/>
    <xf numFmtId="0" fontId="0" fillId="0" borderId="0" xfId="0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0" fontId="10" fillId="0" borderId="0" xfId="0" applyFont="1" applyProtection="1"/>
    <xf numFmtId="0" fontId="9" fillId="0" borderId="0" xfId="0" applyFont="1" applyAlignment="1" applyProtection="1">
      <alignment horizontal="justify"/>
    </xf>
    <xf numFmtId="0" fontId="0" fillId="0" borderId="12" xfId="0" applyFill="1" applyBorder="1" applyProtection="1"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44" fontId="16" fillId="0" borderId="0" xfId="0" applyNumberFormat="1" applyFont="1" applyFill="1" applyBorder="1" applyAlignment="1" applyProtection="1">
      <alignment horizontal="center" vertical="center"/>
      <protection hidden="1"/>
    </xf>
    <xf numFmtId="44" fontId="0" fillId="0" borderId="8" xfId="0" applyNumberFormat="1" applyBorder="1" applyProtection="1">
      <protection hidden="1"/>
    </xf>
    <xf numFmtId="0" fontId="14" fillId="0" borderId="7" xfId="0" applyFont="1" applyBorder="1" applyProtection="1"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14" fillId="0" borderId="7" xfId="0" applyFont="1" applyFill="1" applyBorder="1" applyProtection="1"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0" borderId="18" xfId="0" applyFont="1" applyBorder="1" applyProtection="1">
      <protection locked="0"/>
    </xf>
    <xf numFmtId="44" fontId="0" fillId="0" borderId="6" xfId="0" applyNumberFormat="1" applyFont="1" applyBorder="1" applyProtection="1">
      <protection locked="0"/>
    </xf>
    <xf numFmtId="0" fontId="0" fillId="0" borderId="23" xfId="0" applyFont="1" applyBorder="1" applyProtection="1">
      <protection locked="0"/>
    </xf>
    <xf numFmtId="44" fontId="0" fillId="0" borderId="24" xfId="0" applyNumberFormat="1" applyFont="1" applyBorder="1" applyProtection="1">
      <protection locked="0"/>
    </xf>
    <xf numFmtId="4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0" xfId="0" applyFont="1" applyBorder="1" applyProtection="1">
      <protection locked="0"/>
    </xf>
    <xf numFmtId="0" fontId="0" fillId="0" borderId="19" xfId="0" applyFont="1" applyBorder="1" applyProtection="1"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44" fontId="0" fillId="0" borderId="32" xfId="0" applyNumberFormat="1" applyFont="1" applyBorder="1" applyProtection="1">
      <protection locked="0"/>
    </xf>
    <xf numFmtId="44" fontId="0" fillId="0" borderId="33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34" xfId="0" applyFont="1" applyBorder="1" applyProtection="1">
      <protection locked="0"/>
    </xf>
    <xf numFmtId="0" fontId="0" fillId="0" borderId="36" xfId="0" applyFont="1" applyBorder="1" applyProtection="1">
      <protection locked="0"/>
    </xf>
    <xf numFmtId="44" fontId="0" fillId="0" borderId="36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15" fillId="2" borderId="2" xfId="0" applyFont="1" applyFill="1" applyBorder="1" applyProtection="1">
      <protection locked="0"/>
    </xf>
    <xf numFmtId="0" fontId="15" fillId="2" borderId="3" xfId="0" applyFont="1" applyFill="1" applyBorder="1" applyProtection="1"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2" xfId="0" applyFont="1" applyBorder="1" applyAlignment="1" applyProtection="1">
      <alignment horizontal="left"/>
      <protection locked="0"/>
    </xf>
    <xf numFmtId="44" fontId="19" fillId="0" borderId="2" xfId="0" applyNumberFormat="1" applyFont="1" applyFill="1" applyBorder="1" applyAlignment="1" applyProtection="1">
      <protection locked="0"/>
    </xf>
    <xf numFmtId="0" fontId="15" fillId="0" borderId="0" xfId="0" applyFont="1" applyFill="1" applyBorder="1" applyProtection="1">
      <protection locked="0"/>
    </xf>
    <xf numFmtId="0" fontId="15" fillId="0" borderId="28" xfId="0" applyFont="1" applyBorder="1" applyAlignment="1" applyProtection="1">
      <alignment horizontal="center"/>
      <protection locked="0"/>
    </xf>
    <xf numFmtId="0" fontId="15" fillId="0" borderId="29" xfId="0" applyFont="1" applyBorder="1" applyAlignment="1" applyProtection="1">
      <alignment horizontal="center"/>
      <protection locked="0"/>
    </xf>
    <xf numFmtId="44" fontId="19" fillId="0" borderId="2" xfId="0" applyNumberFormat="1" applyFont="1" applyBorder="1" applyAlignment="1" applyProtection="1">
      <protection locked="0"/>
    </xf>
    <xf numFmtId="44" fontId="19" fillId="0" borderId="2" xfId="0" applyNumberFormat="1" applyFont="1" applyBorder="1" applyAlignment="1" applyProtection="1">
      <alignment horizontal="center"/>
      <protection locked="0"/>
    </xf>
    <xf numFmtId="44" fontId="14" fillId="0" borderId="14" xfId="0" applyNumberFormat="1" applyFont="1" applyBorder="1" applyProtection="1">
      <protection locked="0"/>
    </xf>
    <xf numFmtId="10" fontId="15" fillId="2" borderId="2" xfId="0" applyNumberFormat="1" applyFont="1" applyFill="1" applyBorder="1" applyAlignment="1" applyProtection="1">
      <alignment horizontal="right"/>
      <protection hidden="1"/>
    </xf>
    <xf numFmtId="44" fontId="15" fillId="2" borderId="3" xfId="0" applyNumberFormat="1" applyFont="1" applyFill="1" applyBorder="1" applyProtection="1">
      <protection hidden="1"/>
    </xf>
    <xf numFmtId="0" fontId="21" fillId="3" borderId="14" xfId="0" applyFont="1" applyFill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 horizontal="left"/>
      <protection locked="0"/>
    </xf>
    <xf numFmtId="9" fontId="15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Protection="1">
      <protection locked="0"/>
    </xf>
    <xf numFmtId="9" fontId="15" fillId="2" borderId="2" xfId="0" applyNumberFormat="1" applyFont="1" applyFill="1" applyBorder="1" applyProtection="1"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Protection="1">
      <protection locked="0"/>
    </xf>
    <xf numFmtId="0" fontId="15" fillId="0" borderId="14" xfId="0" applyFont="1" applyFill="1" applyBorder="1" applyAlignment="1" applyProtection="1">
      <alignment horizontal="center"/>
      <protection locked="0"/>
    </xf>
    <xf numFmtId="0" fontId="14" fillId="0" borderId="5" xfId="0" applyFont="1" applyFill="1" applyBorder="1" applyAlignment="1" applyProtection="1">
      <alignment horizontal="left"/>
      <protection locked="0"/>
    </xf>
    <xf numFmtId="0" fontId="14" fillId="0" borderId="5" xfId="0" applyFont="1" applyFill="1" applyBorder="1" applyProtection="1">
      <protection locked="0"/>
    </xf>
    <xf numFmtId="9" fontId="14" fillId="0" borderId="5" xfId="0" applyNumberFormat="1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Protection="1">
      <protection locked="0"/>
    </xf>
    <xf numFmtId="9" fontId="14" fillId="0" borderId="0" xfId="0" applyNumberFormat="1" applyFont="1" applyFill="1" applyBorder="1" applyProtection="1">
      <protection locked="0"/>
    </xf>
    <xf numFmtId="0" fontId="14" fillId="0" borderId="8" xfId="0" applyFont="1" applyFill="1" applyBorder="1" applyProtection="1">
      <protection locked="0"/>
    </xf>
    <xf numFmtId="0" fontId="15" fillId="0" borderId="11" xfId="0" applyFont="1" applyFill="1" applyBorder="1" applyAlignment="1" applyProtection="1">
      <alignment horizontal="left" vertical="center"/>
      <protection locked="0"/>
    </xf>
    <xf numFmtId="9" fontId="14" fillId="0" borderId="11" xfId="1" applyFont="1" applyBorder="1" applyAlignment="1" applyProtection="1">
      <alignment horizontal="center"/>
      <protection locked="0"/>
    </xf>
    <xf numFmtId="44" fontId="14" fillId="0" borderId="13" xfId="0" applyNumberFormat="1" applyFont="1" applyBorder="1" applyProtection="1"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44" fontId="14" fillId="0" borderId="14" xfId="0" applyNumberFormat="1" applyFont="1" applyBorder="1" applyProtection="1">
      <protection hidden="1"/>
    </xf>
    <xf numFmtId="0" fontId="23" fillId="0" borderId="9" xfId="0" applyFont="1" applyBorder="1" applyAlignment="1" applyProtection="1">
      <protection locked="0"/>
    </xf>
    <xf numFmtId="0" fontId="24" fillId="0" borderId="0" xfId="0" applyFont="1" applyBorder="1" applyAlignment="1" applyProtection="1">
      <protection locked="0"/>
    </xf>
    <xf numFmtId="0" fontId="23" fillId="0" borderId="10" xfId="0" applyFont="1" applyBorder="1" applyAlignment="1" applyProtection="1">
      <protection locked="0"/>
    </xf>
    <xf numFmtId="0" fontId="24" fillId="0" borderId="11" xfId="0" applyFont="1" applyBorder="1" applyAlignment="1" applyProtection="1">
      <protection locked="0"/>
    </xf>
    <xf numFmtId="0" fontId="15" fillId="2" borderId="1" xfId="0" applyFont="1" applyFill="1" applyBorder="1" applyProtection="1">
      <protection locked="0"/>
    </xf>
    <xf numFmtId="0" fontId="25" fillId="2" borderId="2" xfId="0" applyFont="1" applyFill="1" applyBorder="1" applyProtection="1">
      <protection locked="0"/>
    </xf>
    <xf numFmtId="0" fontId="15" fillId="2" borderId="3" xfId="0" applyFont="1" applyFill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protection locked="0"/>
    </xf>
    <xf numFmtId="0" fontId="24" fillId="0" borderId="13" xfId="0" applyFont="1" applyBorder="1" applyAlignment="1" applyProtection="1">
      <protection locked="0"/>
    </xf>
    <xf numFmtId="0" fontId="15" fillId="2" borderId="38" xfId="0" applyFont="1" applyFill="1" applyBorder="1" applyProtection="1">
      <protection locked="0"/>
    </xf>
    <xf numFmtId="0" fontId="15" fillId="2" borderId="14" xfId="0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8" fillId="0" borderId="0" xfId="0" applyFont="1" applyBorder="1" applyProtection="1"/>
    <xf numFmtId="0" fontId="15" fillId="0" borderId="39" xfId="0" applyFont="1" applyBorder="1" applyAlignment="1" applyProtection="1">
      <alignment horizontal="center"/>
      <protection locked="0"/>
    </xf>
    <xf numFmtId="44" fontId="0" fillId="0" borderId="40" xfId="2" applyFont="1" applyBorder="1" applyProtection="1">
      <protection locked="0"/>
    </xf>
    <xf numFmtId="44" fontId="0" fillId="0" borderId="41" xfId="2" applyFont="1" applyBorder="1" applyProtection="1">
      <protection locked="0"/>
    </xf>
    <xf numFmtId="44" fontId="0" fillId="0" borderId="32" xfId="2" applyFont="1" applyBorder="1" applyProtection="1">
      <protection locked="0"/>
    </xf>
    <xf numFmtId="44" fontId="0" fillId="0" borderId="35" xfId="0" applyNumberFormat="1" applyFont="1" applyBorder="1" applyProtection="1">
      <protection locked="0"/>
    </xf>
    <xf numFmtId="0" fontId="26" fillId="0" borderId="0" xfId="0" applyFont="1" applyProtection="1">
      <protection locked="0"/>
    </xf>
    <xf numFmtId="44" fontId="19" fillId="0" borderId="35" xfId="0" applyNumberFormat="1" applyFont="1" applyBorder="1" applyProtection="1"/>
    <xf numFmtId="44" fontId="19" fillId="0" borderId="14" xfId="0" applyNumberFormat="1" applyFont="1" applyBorder="1" applyProtection="1">
      <protection locked="0"/>
    </xf>
    <xf numFmtId="44" fontId="19" fillId="0" borderId="35" xfId="0" applyNumberFormat="1" applyFont="1" applyBorder="1" applyProtection="1">
      <protection locked="0"/>
    </xf>
    <xf numFmtId="0" fontId="18" fillId="0" borderId="1" xfId="0" applyFont="1" applyBorder="1" applyProtection="1">
      <protection locked="0"/>
    </xf>
    <xf numFmtId="0" fontId="14" fillId="0" borderId="2" xfId="0" applyFont="1" applyBorder="1" applyAlignment="1" applyProtection="1">
      <alignment horizontal="right"/>
      <protection locked="0"/>
    </xf>
    <xf numFmtId="44" fontId="0" fillId="0" borderId="42" xfId="2" applyFont="1" applyBorder="1" applyProtection="1">
      <protection locked="0"/>
    </xf>
    <xf numFmtId="0" fontId="0" fillId="0" borderId="7" xfId="0" applyFont="1" applyBorder="1" applyProtection="1">
      <protection locked="0"/>
    </xf>
    <xf numFmtId="44" fontId="19" fillId="0" borderId="3" xfId="0" applyNumberFormat="1" applyFont="1" applyBorder="1" applyProtection="1">
      <protection hidden="1"/>
    </xf>
    <xf numFmtId="44" fontId="0" fillId="0" borderId="22" xfId="0" applyNumberFormat="1" applyFont="1" applyBorder="1" applyProtection="1">
      <protection locked="0"/>
    </xf>
    <xf numFmtId="0" fontId="0" fillId="0" borderId="32" xfId="0" applyFont="1" applyBorder="1" applyProtection="1">
      <protection locked="0"/>
    </xf>
    <xf numFmtId="0" fontId="0" fillId="0" borderId="42" xfId="0" applyFont="1" applyBorder="1" applyProtection="1">
      <protection locked="0"/>
    </xf>
    <xf numFmtId="0" fontId="15" fillId="0" borderId="3" xfId="0" applyFont="1" applyBorder="1" applyAlignment="1" applyProtection="1">
      <alignment horizontal="center"/>
      <protection locked="0"/>
    </xf>
    <xf numFmtId="44" fontId="0" fillId="0" borderId="43" xfId="0" applyNumberFormat="1" applyFont="1" applyBorder="1" applyProtection="1">
      <protection locked="0"/>
    </xf>
    <xf numFmtId="44" fontId="0" fillId="0" borderId="27" xfId="0" applyNumberFormat="1" applyFont="1" applyBorder="1" applyProtection="1">
      <protection locked="0"/>
    </xf>
    <xf numFmtId="0" fontId="20" fillId="0" borderId="7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44" fontId="15" fillId="2" borderId="3" xfId="0" applyNumberFormat="1" applyFont="1" applyFill="1" applyBorder="1" applyAlignment="1" applyProtection="1">
      <alignment horizontal="right"/>
      <protection locked="0"/>
    </xf>
    <xf numFmtId="0" fontId="0" fillId="0" borderId="2" xfId="0" applyFont="1" applyBorder="1" applyProtection="1"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44" fontId="0" fillId="0" borderId="9" xfId="0" applyNumberFormat="1" applyFont="1" applyBorder="1" applyProtection="1"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26" fillId="0" borderId="11" xfId="0" applyFont="1" applyFill="1" applyBorder="1" applyAlignment="1" applyProtection="1">
      <alignment horizontal="left" vertical="center"/>
      <protection locked="0"/>
    </xf>
    <xf numFmtId="0" fontId="20" fillId="0" borderId="25" xfId="0" applyFont="1" applyBorder="1" applyAlignment="1" applyProtection="1">
      <alignment horizontal="left"/>
      <protection locked="0"/>
    </xf>
    <xf numFmtId="0" fontId="20" fillId="0" borderId="26" xfId="0" applyFont="1" applyBorder="1" applyAlignment="1" applyProtection="1">
      <alignment horizontal="left"/>
      <protection locked="0"/>
    </xf>
    <xf numFmtId="44" fontId="0" fillId="0" borderId="25" xfId="2" applyFont="1" applyBorder="1" applyProtection="1">
      <protection locked="0"/>
    </xf>
    <xf numFmtId="0" fontId="0" fillId="0" borderId="33" xfId="0" applyFont="1" applyBorder="1" applyAlignment="1" applyProtection="1">
      <alignment horizontal="right"/>
      <protection locked="0"/>
    </xf>
    <xf numFmtId="0" fontId="28" fillId="0" borderId="0" xfId="0" applyFont="1" applyFill="1" applyBorder="1" applyProtection="1">
      <protection locked="0"/>
    </xf>
    <xf numFmtId="0" fontId="20" fillId="0" borderId="7" xfId="0" applyFont="1" applyFill="1" applyBorder="1" applyAlignment="1" applyProtection="1">
      <alignment horizontal="left" vertical="center" wrapText="1"/>
      <protection locked="0"/>
    </xf>
    <xf numFmtId="44" fontId="0" fillId="0" borderId="31" xfId="1" applyNumberFormat="1" applyFont="1" applyBorder="1" applyAlignment="1" applyProtection="1">
      <alignment horizontal="center"/>
      <protection locked="0"/>
    </xf>
    <xf numFmtId="0" fontId="20" fillId="0" borderId="31" xfId="0" applyFont="1" applyFill="1" applyBorder="1" applyAlignment="1" applyProtection="1">
      <alignment vertical="center"/>
      <protection locked="0"/>
    </xf>
    <xf numFmtId="0" fontId="20" fillId="0" borderId="37" xfId="0" applyFont="1" applyFill="1" applyBorder="1" applyAlignment="1" applyProtection="1">
      <alignment vertical="center"/>
      <protection locked="0"/>
    </xf>
    <xf numFmtId="0" fontId="20" fillId="0" borderId="25" xfId="0" applyFont="1" applyFill="1" applyBorder="1" applyAlignment="1" applyProtection="1">
      <alignment vertical="center" wrapText="1"/>
      <protection locked="0"/>
    </xf>
    <xf numFmtId="0" fontId="20" fillId="0" borderId="26" xfId="0" applyFont="1" applyFill="1" applyBorder="1" applyAlignment="1" applyProtection="1">
      <alignment vertical="center" wrapText="1"/>
      <protection locked="0"/>
    </xf>
    <xf numFmtId="0" fontId="20" fillId="0" borderId="32" xfId="0" applyFont="1" applyFill="1" applyBorder="1" applyAlignment="1" applyProtection="1">
      <alignment vertical="center"/>
      <protection locked="0"/>
    </xf>
    <xf numFmtId="0" fontId="20" fillId="0" borderId="9" xfId="0" applyFont="1" applyFill="1" applyBorder="1" applyAlignment="1" applyProtection="1">
      <alignment horizontal="left" vertical="center"/>
      <protection locked="0"/>
    </xf>
    <xf numFmtId="0" fontId="20" fillId="0" borderId="33" xfId="0" applyFont="1" applyFill="1" applyBorder="1" applyAlignment="1" applyProtection="1">
      <alignment vertical="center" wrapText="1"/>
      <protection locked="0"/>
    </xf>
    <xf numFmtId="9" fontId="14" fillId="0" borderId="3" xfId="1" applyFont="1" applyBorder="1" applyAlignment="1" applyProtection="1">
      <alignment horizontal="center"/>
      <protection locked="0"/>
    </xf>
    <xf numFmtId="44" fontId="19" fillId="0" borderId="14" xfId="0" applyNumberFormat="1" applyFont="1" applyBorder="1" applyAlignment="1" applyProtection="1">
      <protection locked="0"/>
    </xf>
    <xf numFmtId="44" fontId="19" fillId="0" borderId="14" xfId="0" applyNumberFormat="1" applyFont="1" applyFill="1" applyBorder="1" applyAlignment="1" applyProtection="1">
      <protection hidden="1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2" xfId="0" applyFont="1" applyBorder="1" applyAlignment="1" applyProtection="1">
      <alignment horizontal="left"/>
      <protection locked="0"/>
    </xf>
    <xf numFmtId="0" fontId="20" fillId="0" borderId="44" xfId="0" applyFont="1" applyBorder="1" applyAlignment="1" applyProtection="1">
      <alignment horizontal="left"/>
      <protection locked="0"/>
    </xf>
    <xf numFmtId="0" fontId="20" fillId="0" borderId="45" xfId="0" applyFont="1" applyBorder="1" applyAlignment="1" applyProtection="1">
      <alignment horizontal="left"/>
      <protection locked="0"/>
    </xf>
    <xf numFmtId="0" fontId="20" fillId="0" borderId="43" xfId="0" applyFont="1" applyBorder="1" applyAlignment="1" applyProtection="1">
      <alignment horizontal="left"/>
      <protection locked="0"/>
    </xf>
    <xf numFmtId="0" fontId="20" fillId="0" borderId="25" xfId="0" applyFont="1" applyFill="1" applyBorder="1" applyAlignment="1" applyProtection="1">
      <alignment vertical="center"/>
      <protection locked="0"/>
    </xf>
    <xf numFmtId="0" fontId="20" fillId="0" borderId="26" xfId="0" applyFont="1" applyFill="1" applyBorder="1" applyAlignment="1" applyProtection="1">
      <alignment vertical="center"/>
      <protection locked="0"/>
    </xf>
    <xf numFmtId="0" fontId="20" fillId="0" borderId="33" xfId="0" applyFont="1" applyFill="1" applyBorder="1" applyAlignment="1" applyProtection="1">
      <alignment vertical="center"/>
      <protection locked="0"/>
    </xf>
    <xf numFmtId="44" fontId="19" fillId="0" borderId="14" xfId="0" applyNumberFormat="1" applyFont="1" applyFill="1" applyBorder="1" applyAlignment="1" applyProtection="1">
      <protection locked="0"/>
    </xf>
    <xf numFmtId="44" fontId="19" fillId="0" borderId="2" xfId="0" applyNumberFormat="1" applyFont="1" applyFill="1" applyBorder="1" applyAlignment="1" applyProtection="1">
      <protection hidden="1"/>
    </xf>
    <xf numFmtId="0" fontId="15" fillId="0" borderId="1" xfId="0" applyFont="1" applyBorder="1" applyProtection="1">
      <protection locked="0"/>
    </xf>
    <xf numFmtId="0" fontId="0" fillId="0" borderId="46" xfId="0" applyFont="1" applyBorder="1" applyProtection="1">
      <protection locked="0"/>
    </xf>
    <xf numFmtId="44" fontId="0" fillId="0" borderId="47" xfId="2" applyFont="1" applyBorder="1" applyProtection="1">
      <protection locked="0"/>
    </xf>
    <xf numFmtId="44" fontId="0" fillId="0" borderId="42" xfId="0" applyNumberFormat="1" applyFont="1" applyBorder="1" applyProtection="1">
      <protection locked="0"/>
    </xf>
    <xf numFmtId="0" fontId="0" fillId="0" borderId="14" xfId="0" applyFill="1" applyBorder="1" applyAlignment="1" applyProtection="1">
      <alignment horizontal="right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9" fontId="14" fillId="0" borderId="0" xfId="1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44" fontId="14" fillId="0" borderId="8" xfId="0" applyNumberFormat="1" applyFont="1" applyBorder="1" applyProtection="1"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>
      <alignment vertical="center"/>
      <protection locked="0"/>
    </xf>
    <xf numFmtId="0" fontId="14" fillId="0" borderId="5" xfId="0" applyFont="1" applyFill="1" applyBorder="1" applyAlignment="1" applyProtection="1">
      <alignment horizontal="left" vertical="center"/>
      <protection locked="0"/>
    </xf>
    <xf numFmtId="0" fontId="14" fillId="0" borderId="5" xfId="0" applyFont="1" applyFill="1" applyBorder="1" applyAlignment="1" applyProtection="1">
      <alignment vertical="center"/>
      <protection locked="0"/>
    </xf>
    <xf numFmtId="9" fontId="14" fillId="0" borderId="5" xfId="0" applyNumberFormat="1" applyFont="1" applyFill="1" applyBorder="1" applyAlignment="1" applyProtection="1">
      <alignment vertical="center"/>
      <protection locked="0"/>
    </xf>
    <xf numFmtId="0" fontId="14" fillId="0" borderId="6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2" xfId="0" applyFont="1" applyBorder="1" applyAlignment="1" applyProtection="1">
      <alignment horizontal="left"/>
      <protection locked="0"/>
    </xf>
    <xf numFmtId="44" fontId="0" fillId="0" borderId="44" xfId="2" applyFont="1" applyBorder="1" applyProtection="1">
      <protection locked="0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2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left"/>
      <protection locked="0"/>
    </xf>
    <xf numFmtId="0" fontId="20" fillId="0" borderId="16" xfId="0" applyFont="1" applyBorder="1" applyAlignment="1" applyProtection="1">
      <alignment horizontal="left"/>
      <protection locked="0"/>
    </xf>
    <xf numFmtId="0" fontId="20" fillId="0" borderId="17" xfId="0" applyFont="1" applyBorder="1" applyAlignment="1" applyProtection="1">
      <alignment horizontal="left"/>
      <protection locked="0"/>
    </xf>
    <xf numFmtId="0" fontId="19" fillId="0" borderId="1" xfId="0" applyFont="1" applyBorder="1" applyAlignment="1" applyProtection="1">
      <alignment horizontal="left"/>
      <protection locked="0"/>
    </xf>
    <xf numFmtId="0" fontId="19" fillId="0" borderId="3" xfId="0" applyFont="1" applyBorder="1" applyAlignment="1" applyProtection="1">
      <alignment horizontal="left"/>
      <protection locked="0"/>
    </xf>
    <xf numFmtId="0" fontId="15" fillId="2" borderId="1" xfId="0" applyFont="1" applyFill="1" applyBorder="1" applyAlignment="1" applyProtection="1">
      <alignment horizontal="left"/>
      <protection locked="0"/>
    </xf>
    <xf numFmtId="0" fontId="15" fillId="2" borderId="2" xfId="0" applyFont="1" applyFill="1" applyBorder="1" applyAlignment="1" applyProtection="1">
      <alignment horizontal="left"/>
      <protection locked="0"/>
    </xf>
    <xf numFmtId="0" fontId="15" fillId="2" borderId="3" xfId="0" applyFont="1" applyFill="1" applyBorder="1" applyAlignment="1" applyProtection="1">
      <alignment horizontal="left"/>
      <protection locked="0"/>
    </xf>
    <xf numFmtId="0" fontId="19" fillId="0" borderId="1" xfId="0" applyFont="1" applyBorder="1" applyAlignment="1" applyProtection="1">
      <alignment horizontal="left"/>
      <protection hidden="1"/>
    </xf>
    <xf numFmtId="0" fontId="19" fillId="0" borderId="3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protection locked="0"/>
    </xf>
    <xf numFmtId="0" fontId="23" fillId="0" borderId="5" xfId="0" applyFont="1" applyBorder="1" applyAlignment="1" applyProtection="1">
      <protection locked="0"/>
    </xf>
    <xf numFmtId="0" fontId="23" fillId="0" borderId="7" xfId="0" applyFont="1" applyBorder="1" applyAlignment="1" applyProtection="1">
      <protection locked="0"/>
    </xf>
    <xf numFmtId="0" fontId="23" fillId="0" borderId="0" xfId="0" applyFont="1" applyBorder="1" applyAlignment="1" applyProtection="1"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20" fillId="0" borderId="44" xfId="0" applyFont="1" applyBorder="1" applyAlignment="1" applyProtection="1">
      <alignment horizontal="left"/>
      <protection locked="0"/>
    </xf>
    <xf numFmtId="0" fontId="20" fillId="0" borderId="45" xfId="0" applyFont="1" applyBorder="1" applyAlignment="1" applyProtection="1">
      <alignment horizontal="left"/>
      <protection locked="0"/>
    </xf>
    <xf numFmtId="0" fontId="20" fillId="0" borderId="43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/>
    <xf numFmtId="0" fontId="2" fillId="0" borderId="5" xfId="0" applyFont="1" applyBorder="1" applyAlignment="1" applyProtection="1"/>
    <xf numFmtId="0" fontId="2" fillId="0" borderId="7" xfId="0" applyFont="1" applyBorder="1" applyAlignment="1" applyProtection="1"/>
    <xf numFmtId="0" fontId="2" fillId="0" borderId="0" xfId="0" applyFont="1" applyBorder="1" applyAlignment="1" applyProtection="1"/>
    <xf numFmtId="0" fontId="0" fillId="0" borderId="4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1" fillId="0" borderId="35" xfId="0" applyFont="1" applyFill="1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11" fillId="0" borderId="35" xfId="0" applyFont="1" applyFill="1" applyBorder="1" applyAlignment="1" applyProtection="1">
      <alignment horizontal="left" vertical="center"/>
    </xf>
    <xf numFmtId="0" fontId="23" fillId="0" borderId="6" xfId="0" applyFont="1" applyBorder="1" applyAlignment="1" applyProtection="1">
      <protection locked="0"/>
    </xf>
    <xf numFmtId="0" fontId="23" fillId="0" borderId="8" xfId="0" applyFont="1" applyBorder="1" applyAlignment="1" applyProtection="1">
      <protection locked="0"/>
    </xf>
    <xf numFmtId="0" fontId="26" fillId="0" borderId="0" xfId="0" applyFont="1" applyAlignment="1" applyProtection="1">
      <alignment horizontal="left" wrapText="1"/>
      <protection locked="0"/>
    </xf>
    <xf numFmtId="0" fontId="26" fillId="0" borderId="8" xfId="0" applyFont="1" applyBorder="1" applyAlignment="1" applyProtection="1">
      <alignment horizontal="left" wrapText="1"/>
      <protection locked="0"/>
    </xf>
    <xf numFmtId="44" fontId="19" fillId="0" borderId="1" xfId="0" applyNumberFormat="1" applyFont="1" applyFill="1" applyBorder="1" applyAlignment="1" applyProtection="1">
      <alignment horizontal="center"/>
      <protection locked="0"/>
    </xf>
    <xf numFmtId="44" fontId="19" fillId="0" borderId="3" xfId="0" applyNumberFormat="1" applyFont="1" applyFill="1" applyBorder="1" applyAlignment="1" applyProtection="1">
      <alignment horizontal="center"/>
      <protection locked="0"/>
    </xf>
    <xf numFmtId="0" fontId="20" fillId="0" borderId="7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5" fillId="0" borderId="3" xfId="0" applyFont="1" applyBorder="1" applyAlignment="1" applyProtection="1">
      <alignment horizontal="left"/>
      <protection locked="0"/>
    </xf>
    <xf numFmtId="0" fontId="20" fillId="0" borderId="31" xfId="0" applyFont="1" applyBorder="1" applyAlignment="1" applyProtection="1">
      <alignment horizontal="left"/>
      <protection locked="0"/>
    </xf>
    <xf numFmtId="0" fontId="20" fillId="0" borderId="37" xfId="0" applyFont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/>
    <xf numFmtId="0" fontId="2" fillId="0" borderId="8" xfId="0" applyFont="1" applyBorder="1" applyAlignment="1" applyProtection="1"/>
  </cellXfs>
  <cellStyles count="3">
    <cellStyle name="Euro" xfId="2"/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Normal="100" zoomScalePageLayoutView="90" workbookViewId="0">
      <selection activeCell="K14" sqref="K14"/>
    </sheetView>
  </sheetViews>
  <sheetFormatPr baseColWidth="10" defaultColWidth="11.42578125" defaultRowHeight="15" x14ac:dyDescent="0.25"/>
  <cols>
    <col min="1" max="1" width="4.5703125" style="1" customWidth="1"/>
    <col min="2" max="2" width="36.28515625" style="2" customWidth="1"/>
    <col min="3" max="3" width="11.42578125" style="2"/>
    <col min="4" max="4" width="19.7109375" style="2" customWidth="1"/>
    <col min="5" max="5" width="30.85546875" style="2" customWidth="1"/>
    <col min="6" max="6" width="25.7109375" style="2" customWidth="1"/>
    <col min="7" max="7" width="14.7109375" style="2" customWidth="1"/>
    <col min="8" max="8" width="16" style="2" bestFit="1" customWidth="1"/>
    <col min="9" max="16384" width="11.42578125" style="2"/>
  </cols>
  <sheetData>
    <row r="1" spans="1:8" ht="16.5" thickBot="1" x14ac:dyDescent="0.3">
      <c r="B1" s="210"/>
      <c r="C1" s="210"/>
      <c r="D1" s="210"/>
      <c r="E1" s="210"/>
      <c r="F1" s="210"/>
      <c r="G1" s="210"/>
      <c r="H1" s="210"/>
    </row>
    <row r="2" spans="1:8" ht="19.5" thickBot="1" x14ac:dyDescent="0.3">
      <c r="A2" s="211" t="s">
        <v>0</v>
      </c>
      <c r="B2" s="212"/>
      <c r="C2" s="212"/>
      <c r="D2" s="212"/>
      <c r="E2" s="212"/>
      <c r="F2" s="212"/>
      <c r="G2" s="212"/>
      <c r="H2" s="213"/>
    </row>
    <row r="3" spans="1:8" s="36" customFormat="1" ht="18.75" thickBot="1" x14ac:dyDescent="0.3">
      <c r="A3" s="35"/>
      <c r="B3" s="35"/>
      <c r="C3" s="35"/>
      <c r="D3" s="41" t="s">
        <v>66</v>
      </c>
      <c r="E3" s="35"/>
      <c r="F3" s="35"/>
      <c r="G3" s="35"/>
      <c r="H3" s="35"/>
    </row>
    <row r="4" spans="1:8" s="36" customFormat="1" ht="18.75" thickBot="1" x14ac:dyDescent="0.3">
      <c r="A4" s="35"/>
      <c r="B4" s="35"/>
      <c r="C4" s="35"/>
      <c r="D4" s="35"/>
      <c r="E4" s="101" t="s">
        <v>140</v>
      </c>
      <c r="F4" s="51" t="s">
        <v>28</v>
      </c>
      <c r="G4" s="46" t="str">
        <f>IF(F4="FASE I-II","1,355",IF(F4="FASE III","1,455",IF(F4="PRODUCTO SANITARIO","1,28",IF(F4="FASE IV","1,455","1,38"))))</f>
        <v>1,455</v>
      </c>
      <c r="H4" s="35"/>
    </row>
    <row r="5" spans="1:8" s="36" customFormat="1" ht="18" x14ac:dyDescent="0.25">
      <c r="A5" s="35"/>
      <c r="B5" s="35"/>
      <c r="C5" s="35"/>
      <c r="D5" s="35"/>
      <c r="E5" s="35"/>
      <c r="F5" s="35"/>
      <c r="G5" s="35"/>
      <c r="H5" s="35"/>
    </row>
    <row r="6" spans="1:8" ht="18.75" thickBot="1" x14ac:dyDescent="0.3">
      <c r="B6" s="35"/>
      <c r="C6" s="35"/>
      <c r="D6" s="35"/>
      <c r="E6" s="35"/>
      <c r="F6" s="35"/>
      <c r="G6" s="35"/>
      <c r="H6" s="36"/>
    </row>
    <row r="7" spans="1:8" ht="15.75" thickBot="1" x14ac:dyDescent="0.3">
      <c r="A7" s="214" t="s">
        <v>1</v>
      </c>
      <c r="B7" s="215"/>
      <c r="C7" s="218"/>
      <c r="D7" s="219"/>
      <c r="E7" s="3"/>
      <c r="F7" s="107" t="s">
        <v>2</v>
      </c>
      <c r="G7" s="108"/>
      <c r="H7" s="109" t="s">
        <v>3</v>
      </c>
    </row>
    <row r="8" spans="1:8" x14ac:dyDescent="0.25">
      <c r="A8" s="216"/>
      <c r="B8" s="217"/>
      <c r="C8" s="220"/>
      <c r="D8" s="221"/>
      <c r="E8" s="44"/>
      <c r="F8" s="27"/>
      <c r="G8" s="3"/>
      <c r="H8" s="28"/>
    </row>
    <row r="9" spans="1:8" x14ac:dyDescent="0.25">
      <c r="A9" s="103" t="s">
        <v>4</v>
      </c>
      <c r="B9" s="104"/>
      <c r="C9" s="198"/>
      <c r="D9" s="199"/>
      <c r="E9" s="44"/>
      <c r="F9" s="48" t="s">
        <v>82</v>
      </c>
      <c r="G9" s="49"/>
      <c r="H9" s="47">
        <f>(H13/G4)</f>
        <v>0</v>
      </c>
    </row>
    <row r="10" spans="1:8" x14ac:dyDescent="0.25">
      <c r="A10" s="103" t="s">
        <v>5</v>
      </c>
      <c r="B10" s="104"/>
      <c r="C10" s="198"/>
      <c r="D10" s="199"/>
      <c r="E10" s="44"/>
      <c r="F10" s="48" t="s">
        <v>30</v>
      </c>
      <c r="G10" s="49" t="s">
        <v>19</v>
      </c>
      <c r="H10" s="47">
        <f>+H52</f>
        <v>0</v>
      </c>
    </row>
    <row r="11" spans="1:8" x14ac:dyDescent="0.25">
      <c r="A11" s="103" t="s">
        <v>6</v>
      </c>
      <c r="B11" s="104"/>
      <c r="C11" s="198"/>
      <c r="D11" s="199"/>
      <c r="E11" s="44"/>
      <c r="F11" s="50" t="s">
        <v>9</v>
      </c>
      <c r="G11" s="49" t="s">
        <v>71</v>
      </c>
      <c r="H11" s="47">
        <f>+H54+H56</f>
        <v>0</v>
      </c>
    </row>
    <row r="12" spans="1:8" ht="15.75" thickBot="1" x14ac:dyDescent="0.3">
      <c r="A12" s="103" t="s">
        <v>141</v>
      </c>
      <c r="B12" s="104"/>
      <c r="C12" s="198"/>
      <c r="D12" s="199"/>
      <c r="E12" s="44"/>
      <c r="F12" s="27"/>
      <c r="G12" s="3"/>
      <c r="H12" s="47"/>
    </row>
    <row r="13" spans="1:8" ht="18" customHeight="1" thickBot="1" x14ac:dyDescent="0.3">
      <c r="A13" s="105" t="s">
        <v>8</v>
      </c>
      <c r="B13" s="106"/>
      <c r="C13" s="34"/>
      <c r="D13" s="177"/>
      <c r="E13" s="44"/>
      <c r="F13" s="203" t="s">
        <v>77</v>
      </c>
      <c r="G13" s="204"/>
      <c r="H13" s="123">
        <f>H44</f>
        <v>0</v>
      </c>
    </row>
    <row r="14" spans="1:8" ht="15.75" thickBot="1" x14ac:dyDescent="0.3">
      <c r="A14" s="42"/>
      <c r="B14" s="3"/>
      <c r="C14" s="3"/>
      <c r="D14" s="4"/>
      <c r="E14" s="3"/>
      <c r="F14" s="125" t="s">
        <v>74</v>
      </c>
      <c r="G14" s="126" t="s">
        <v>70</v>
      </c>
      <c r="H14" s="124">
        <f>H65</f>
        <v>3500</v>
      </c>
    </row>
    <row r="15" spans="1:8" ht="15.75" customHeight="1" thickBot="1" x14ac:dyDescent="0.3">
      <c r="A15" s="42"/>
      <c r="B15" s="3"/>
      <c r="C15" s="3"/>
      <c r="D15" s="4"/>
      <c r="F15" s="208" t="s">
        <v>87</v>
      </c>
      <c r="G15" s="209"/>
      <c r="H15" s="123">
        <v>1500</v>
      </c>
    </row>
    <row r="16" spans="1:8" x14ac:dyDescent="0.25">
      <c r="B16" s="114"/>
      <c r="F16" s="115"/>
      <c r="G16" s="3"/>
      <c r="H16" s="3"/>
    </row>
    <row r="17" spans="1:8" ht="15.75" thickBot="1" x14ac:dyDescent="0.3"/>
    <row r="18" spans="1:8" ht="15.75" thickBot="1" x14ac:dyDescent="0.3">
      <c r="A18" s="37" t="s">
        <v>10</v>
      </c>
      <c r="B18" s="68" t="s">
        <v>88</v>
      </c>
      <c r="C18" s="68"/>
      <c r="D18" s="68"/>
      <c r="E18" s="68"/>
      <c r="F18" s="68"/>
      <c r="G18" s="68"/>
      <c r="H18" s="69"/>
    </row>
    <row r="19" spans="1:8" ht="15.75" thickBot="1" x14ac:dyDescent="0.3">
      <c r="B19" s="52"/>
      <c r="C19" s="52"/>
      <c r="D19" s="52"/>
      <c r="E19" s="52"/>
      <c r="F19" s="52"/>
      <c r="G19" s="52"/>
      <c r="H19" s="52"/>
    </row>
    <row r="20" spans="1:8" ht="15.75" thickBot="1" x14ac:dyDescent="0.3">
      <c r="B20" s="205" t="s">
        <v>11</v>
      </c>
      <c r="C20" s="206"/>
      <c r="D20" s="206"/>
      <c r="E20" s="207"/>
      <c r="F20" s="70" t="s">
        <v>12</v>
      </c>
      <c r="G20" s="70" t="s">
        <v>3</v>
      </c>
      <c r="H20" s="70" t="s">
        <v>13</v>
      </c>
    </row>
    <row r="21" spans="1:8" x14ac:dyDescent="0.25">
      <c r="B21" s="200" t="s">
        <v>112</v>
      </c>
      <c r="C21" s="201"/>
      <c r="D21" s="201"/>
      <c r="E21" s="202"/>
      <c r="F21" s="53">
        <v>0</v>
      </c>
      <c r="G21" s="5">
        <v>0</v>
      </c>
      <c r="H21" s="54"/>
    </row>
    <row r="22" spans="1:8" x14ac:dyDescent="0.25">
      <c r="B22" s="195" t="s">
        <v>110</v>
      </c>
      <c r="C22" s="196"/>
      <c r="D22" s="196"/>
      <c r="E22" s="197"/>
      <c r="F22" s="55">
        <v>0</v>
      </c>
      <c r="G22" s="5">
        <v>0</v>
      </c>
      <c r="H22" s="56"/>
    </row>
    <row r="23" spans="1:8" x14ac:dyDescent="0.25">
      <c r="B23" s="195" t="s">
        <v>100</v>
      </c>
      <c r="C23" s="196"/>
      <c r="D23" s="196"/>
      <c r="E23" s="197"/>
      <c r="F23" s="55">
        <v>0</v>
      </c>
      <c r="G23" s="5">
        <v>0</v>
      </c>
      <c r="H23" s="56"/>
    </row>
    <row r="24" spans="1:8" x14ac:dyDescent="0.25">
      <c r="B24" s="195" t="s">
        <v>101</v>
      </c>
      <c r="C24" s="196"/>
      <c r="D24" s="196"/>
      <c r="E24" s="197"/>
      <c r="F24" s="55">
        <v>0</v>
      </c>
      <c r="G24" s="5">
        <v>0</v>
      </c>
      <c r="H24" s="56"/>
    </row>
    <row r="25" spans="1:8" x14ac:dyDescent="0.25">
      <c r="B25" s="195" t="s">
        <v>111</v>
      </c>
      <c r="C25" s="196"/>
      <c r="D25" s="196"/>
      <c r="E25" s="197"/>
      <c r="F25" s="55">
        <v>0</v>
      </c>
      <c r="G25" s="5">
        <v>0</v>
      </c>
      <c r="H25" s="56"/>
    </row>
    <row r="26" spans="1:8" x14ac:dyDescent="0.25">
      <c r="B26" s="195" t="s">
        <v>114</v>
      </c>
      <c r="C26" s="196"/>
      <c r="D26" s="196"/>
      <c r="E26" s="197"/>
      <c r="F26" s="55">
        <v>0</v>
      </c>
      <c r="G26" s="5">
        <v>0</v>
      </c>
      <c r="H26" s="56"/>
    </row>
    <row r="27" spans="1:8" x14ac:dyDescent="0.25">
      <c r="B27" s="195"/>
      <c r="C27" s="196"/>
      <c r="D27" s="196"/>
      <c r="E27" s="197"/>
      <c r="F27" s="55">
        <v>0</v>
      </c>
      <c r="G27" s="5">
        <v>0</v>
      </c>
      <c r="H27" s="56"/>
    </row>
    <row r="28" spans="1:8" ht="15.75" thickBot="1" x14ac:dyDescent="0.3">
      <c r="B28" s="226"/>
      <c r="C28" s="227"/>
      <c r="D28" s="227"/>
      <c r="E28" s="228"/>
      <c r="F28" s="55">
        <v>0</v>
      </c>
      <c r="G28" s="5">
        <v>0</v>
      </c>
      <c r="H28" s="56"/>
    </row>
    <row r="29" spans="1:8" ht="15.75" thickBot="1" x14ac:dyDescent="0.3">
      <c r="B29" s="173" t="s">
        <v>14</v>
      </c>
      <c r="C29" s="139"/>
      <c r="D29" s="139"/>
      <c r="E29" s="139"/>
      <c r="F29" s="74"/>
      <c r="G29" s="74"/>
      <c r="H29" s="102">
        <f>SUM(H21:H28)</f>
        <v>0</v>
      </c>
    </row>
    <row r="30" spans="1:8" ht="15.75" thickBot="1" x14ac:dyDescent="0.3">
      <c r="B30" s="52"/>
      <c r="C30" s="52"/>
      <c r="D30" s="52"/>
      <c r="E30" s="52"/>
      <c r="F30" s="52"/>
      <c r="G30" s="52"/>
      <c r="H30" s="52"/>
    </row>
    <row r="31" spans="1:8" ht="15.75" thickBot="1" x14ac:dyDescent="0.3">
      <c r="A31" s="37" t="s">
        <v>15</v>
      </c>
      <c r="B31" s="68" t="s">
        <v>89</v>
      </c>
      <c r="C31" s="68"/>
      <c r="D31" s="68"/>
      <c r="E31" s="68"/>
      <c r="F31" s="68"/>
      <c r="G31" s="68"/>
      <c r="H31" s="69"/>
    </row>
    <row r="32" spans="1:8" ht="15.75" thickBot="1" x14ac:dyDescent="0.3">
      <c r="B32" s="75"/>
      <c r="C32" s="75"/>
      <c r="D32" s="75"/>
      <c r="E32" s="75"/>
      <c r="F32" s="75"/>
      <c r="G32" s="75"/>
      <c r="H32" s="75"/>
    </row>
    <row r="33" spans="1:9" ht="15.75" thickBot="1" x14ac:dyDescent="0.3">
      <c r="B33" s="205" t="s">
        <v>11</v>
      </c>
      <c r="C33" s="206"/>
      <c r="D33" s="206"/>
      <c r="E33" s="207"/>
      <c r="F33" s="76" t="s">
        <v>16</v>
      </c>
      <c r="G33" s="77" t="s">
        <v>3</v>
      </c>
      <c r="H33" s="70" t="s">
        <v>13</v>
      </c>
    </row>
    <row r="34" spans="1:9" x14ac:dyDescent="0.25">
      <c r="B34" s="200" t="s">
        <v>128</v>
      </c>
      <c r="C34" s="201"/>
      <c r="D34" s="201"/>
      <c r="E34" s="202"/>
      <c r="F34" s="55">
        <v>0</v>
      </c>
      <c r="G34" s="5">
        <v>0</v>
      </c>
      <c r="H34" s="56">
        <f t="shared" ref="H34:H43" si="0">+F34*G34</f>
        <v>0</v>
      </c>
    </row>
    <row r="35" spans="1:9" x14ac:dyDescent="0.25">
      <c r="B35" s="195" t="s">
        <v>132</v>
      </c>
      <c r="C35" s="196"/>
      <c r="D35" s="196"/>
      <c r="E35" s="197"/>
      <c r="F35" s="55">
        <v>0</v>
      </c>
      <c r="G35" s="5">
        <v>0</v>
      </c>
      <c r="H35" s="56">
        <f t="shared" si="0"/>
        <v>0</v>
      </c>
    </row>
    <row r="36" spans="1:9" x14ac:dyDescent="0.25">
      <c r="B36" s="195" t="s">
        <v>129</v>
      </c>
      <c r="C36" s="196"/>
      <c r="D36" s="196"/>
      <c r="E36" s="197"/>
      <c r="F36" s="55">
        <v>0</v>
      </c>
      <c r="G36" s="5">
        <v>0</v>
      </c>
      <c r="H36" s="56">
        <f t="shared" si="0"/>
        <v>0</v>
      </c>
    </row>
    <row r="37" spans="1:9" x14ac:dyDescent="0.25">
      <c r="B37" s="195" t="s">
        <v>130</v>
      </c>
      <c r="C37" s="196"/>
      <c r="D37" s="196"/>
      <c r="E37" s="197"/>
      <c r="F37" s="55">
        <v>0</v>
      </c>
      <c r="G37" s="5">
        <v>0</v>
      </c>
      <c r="H37" s="56">
        <f t="shared" si="0"/>
        <v>0</v>
      </c>
    </row>
    <row r="38" spans="1:9" x14ac:dyDescent="0.25">
      <c r="B38" s="195" t="s">
        <v>131</v>
      </c>
      <c r="C38" s="196"/>
      <c r="D38" s="196"/>
      <c r="E38" s="197"/>
      <c r="F38" s="55">
        <v>0</v>
      </c>
      <c r="G38" s="5">
        <v>0</v>
      </c>
      <c r="H38" s="56">
        <f t="shared" si="0"/>
        <v>0</v>
      </c>
    </row>
    <row r="39" spans="1:9" x14ac:dyDescent="0.25">
      <c r="B39" s="195"/>
      <c r="C39" s="196"/>
      <c r="D39" s="196"/>
      <c r="E39" s="197"/>
      <c r="F39" s="55">
        <v>0</v>
      </c>
      <c r="G39" s="5">
        <v>0</v>
      </c>
      <c r="H39" s="56">
        <f t="shared" si="0"/>
        <v>0</v>
      </c>
    </row>
    <row r="40" spans="1:9" x14ac:dyDescent="0.25">
      <c r="B40" s="195"/>
      <c r="C40" s="196"/>
      <c r="D40" s="196"/>
      <c r="E40" s="197"/>
      <c r="F40" s="55">
        <v>0</v>
      </c>
      <c r="G40" s="5">
        <v>0</v>
      </c>
      <c r="H40" s="56">
        <f t="shared" si="0"/>
        <v>0</v>
      </c>
    </row>
    <row r="41" spans="1:9" x14ac:dyDescent="0.25">
      <c r="B41" s="195"/>
      <c r="C41" s="196"/>
      <c r="D41" s="196"/>
      <c r="E41" s="197"/>
      <c r="F41" s="55">
        <v>0</v>
      </c>
      <c r="G41" s="5">
        <v>0</v>
      </c>
      <c r="H41" s="56">
        <f t="shared" si="0"/>
        <v>0</v>
      </c>
    </row>
    <row r="42" spans="1:9" x14ac:dyDescent="0.25">
      <c r="B42" s="195"/>
      <c r="C42" s="196"/>
      <c r="D42" s="196"/>
      <c r="E42" s="197"/>
      <c r="F42" s="55">
        <v>0</v>
      </c>
      <c r="G42" s="5">
        <v>0</v>
      </c>
      <c r="H42" s="56">
        <f t="shared" si="0"/>
        <v>0</v>
      </c>
    </row>
    <row r="43" spans="1:9" ht="15.75" thickBot="1" x14ac:dyDescent="0.3">
      <c r="B43" s="195"/>
      <c r="C43" s="196"/>
      <c r="D43" s="196"/>
      <c r="E43" s="197"/>
      <c r="F43" s="55">
        <v>0</v>
      </c>
      <c r="G43" s="5">
        <v>0</v>
      </c>
      <c r="H43" s="56">
        <f t="shared" si="0"/>
        <v>0</v>
      </c>
    </row>
    <row r="44" spans="1:9" ht="15.75" thickBot="1" x14ac:dyDescent="0.3">
      <c r="B44" s="224" t="s">
        <v>17</v>
      </c>
      <c r="C44" s="225"/>
      <c r="D44" s="225"/>
      <c r="E44" s="225"/>
      <c r="F44" s="78"/>
      <c r="G44" s="78"/>
      <c r="H44" s="159">
        <f>SUM(H34:H43)</f>
        <v>0</v>
      </c>
    </row>
    <row r="45" spans="1:9" ht="15.75" thickBot="1" x14ac:dyDescent="0.3">
      <c r="B45" s="60"/>
      <c r="C45" s="60"/>
      <c r="D45" s="60"/>
      <c r="E45" s="60"/>
      <c r="F45" s="79"/>
      <c r="G45" s="79"/>
      <c r="H45" s="79"/>
      <c r="I45" s="3"/>
    </row>
    <row r="46" spans="1:9" ht="15.75" thickBot="1" x14ac:dyDescent="0.3">
      <c r="A46" s="37" t="s">
        <v>18</v>
      </c>
      <c r="B46" s="206" t="s">
        <v>90</v>
      </c>
      <c r="C46" s="206"/>
      <c r="D46" s="206"/>
      <c r="E46" s="206"/>
      <c r="F46" s="70" t="s">
        <v>12</v>
      </c>
      <c r="G46" s="77" t="s">
        <v>3</v>
      </c>
      <c r="H46" s="70" t="s">
        <v>13</v>
      </c>
    </row>
    <row r="47" spans="1:9" x14ac:dyDescent="0.25">
      <c r="B47" s="151" t="s">
        <v>98</v>
      </c>
      <c r="C47" s="152"/>
      <c r="D47" s="152"/>
      <c r="E47" s="152"/>
      <c r="F47" s="155"/>
      <c r="G47" s="5">
        <v>0</v>
      </c>
      <c r="H47" s="61"/>
    </row>
    <row r="48" spans="1:9" x14ac:dyDescent="0.25">
      <c r="B48" s="149" t="s">
        <v>122</v>
      </c>
      <c r="C48" s="140"/>
      <c r="D48" s="140"/>
      <c r="E48" s="140"/>
      <c r="F48" s="156"/>
      <c r="G48" s="5">
        <v>0</v>
      </c>
      <c r="H48" s="141"/>
    </row>
    <row r="49" spans="1:9" ht="15.75" thickBot="1" x14ac:dyDescent="0.3">
      <c r="B49" s="153" t="s">
        <v>123</v>
      </c>
      <c r="C49" s="154"/>
      <c r="D49" s="154"/>
      <c r="E49" s="154"/>
      <c r="F49" s="157"/>
      <c r="G49" s="5">
        <v>0</v>
      </c>
      <c r="H49" s="62"/>
    </row>
    <row r="50" spans="1:9" ht="15.75" thickBot="1" x14ac:dyDescent="0.3">
      <c r="B50" s="222" t="s">
        <v>133</v>
      </c>
      <c r="C50" s="223"/>
      <c r="D50" s="223"/>
      <c r="E50" s="223"/>
      <c r="F50" s="223"/>
      <c r="G50" s="158"/>
      <c r="H50" s="102">
        <f>SUM(H47:H49)</f>
        <v>0</v>
      </c>
    </row>
    <row r="51" spans="1:9" ht="15.75" thickBot="1" x14ac:dyDescent="0.3">
      <c r="B51" s="60"/>
      <c r="C51" s="60"/>
      <c r="D51" s="60"/>
      <c r="E51" s="60"/>
      <c r="F51" s="79"/>
      <c r="G51" s="79"/>
      <c r="H51" s="79"/>
      <c r="I51" s="3"/>
    </row>
    <row r="52" spans="1:9" ht="15.75" thickBot="1" x14ac:dyDescent="0.3">
      <c r="A52" s="37" t="s">
        <v>19</v>
      </c>
      <c r="B52" s="206" t="s">
        <v>83</v>
      </c>
      <c r="C52" s="206"/>
      <c r="D52" s="206"/>
      <c r="E52" s="206"/>
      <c r="F52" s="113" t="s">
        <v>28</v>
      </c>
      <c r="G52" s="81" t="str">
        <f>IF(F52="EOM","0%", IF(F52= "PRODUCTO SANITARIO","0%","7,50%"))</f>
        <v>7,50%</v>
      </c>
      <c r="H52" s="82">
        <f>(H9)*G52</f>
        <v>0</v>
      </c>
      <c r="I52" s="121"/>
    </row>
    <row r="53" spans="1:9" ht="15.75" thickBot="1" x14ac:dyDescent="0.3">
      <c r="B53" s="63"/>
      <c r="C53" s="52"/>
      <c r="D53" s="52"/>
      <c r="E53" s="52"/>
      <c r="F53" s="52"/>
      <c r="G53" s="52"/>
      <c r="H53" s="52"/>
    </row>
    <row r="54" spans="1:9" ht="15.75" thickBot="1" x14ac:dyDescent="0.3">
      <c r="A54" s="37" t="s">
        <v>21</v>
      </c>
      <c r="B54" s="206" t="s">
        <v>84</v>
      </c>
      <c r="C54" s="206"/>
      <c r="D54" s="206"/>
      <c r="E54" s="206"/>
      <c r="F54" s="68" t="s">
        <v>28</v>
      </c>
      <c r="G54" s="83" t="str">
        <f>IF(F54="FASE I-II","20%", IF(F54= "PRODUCTO SANITARIO","20%","30%"))</f>
        <v>30%</v>
      </c>
      <c r="H54" s="82">
        <f>H9*G54</f>
        <v>0</v>
      </c>
      <c r="I54" s="121"/>
    </row>
    <row r="55" spans="1:9" s="36" customFormat="1" ht="15.75" thickBot="1" x14ac:dyDescent="0.3">
      <c r="A55" s="38"/>
      <c r="B55" s="84"/>
      <c r="C55" s="84"/>
      <c r="D55" s="84"/>
      <c r="E55" s="84"/>
      <c r="F55" s="75"/>
      <c r="G55" s="85"/>
      <c r="H55" s="75"/>
    </row>
    <row r="56" spans="1:9" ht="15.75" thickBot="1" x14ac:dyDescent="0.3">
      <c r="A56" s="37" t="s">
        <v>22</v>
      </c>
      <c r="B56" s="206" t="s">
        <v>85</v>
      </c>
      <c r="C56" s="206"/>
      <c r="D56" s="206"/>
      <c r="E56" s="206"/>
      <c r="F56" s="68"/>
      <c r="G56" s="87">
        <v>0.08</v>
      </c>
      <c r="H56" s="82">
        <f>H9*G56</f>
        <v>0</v>
      </c>
    </row>
    <row r="57" spans="1:9" ht="15.75" thickBot="1" x14ac:dyDescent="0.3">
      <c r="B57" s="52"/>
      <c r="C57" s="52"/>
      <c r="D57" s="52"/>
      <c r="E57" s="52"/>
      <c r="F57" s="52"/>
      <c r="G57" s="52"/>
      <c r="H57" s="52"/>
    </row>
    <row r="58" spans="1:9" ht="15.75" thickBot="1" x14ac:dyDescent="0.3">
      <c r="A58" s="37" t="s">
        <v>7</v>
      </c>
      <c r="B58" s="206" t="s">
        <v>86</v>
      </c>
      <c r="C58" s="206"/>
      <c r="D58" s="206"/>
      <c r="E58" s="206"/>
      <c r="F58" s="68"/>
      <c r="G58" s="68"/>
      <c r="H58" s="69"/>
    </row>
    <row r="59" spans="1:9" ht="15.75" thickBot="1" x14ac:dyDescent="0.3">
      <c r="B59" s="88"/>
      <c r="C59" s="88"/>
      <c r="D59" s="88"/>
      <c r="E59" s="88"/>
      <c r="F59" s="89"/>
      <c r="G59" s="89"/>
      <c r="H59" s="89"/>
    </row>
    <row r="60" spans="1:9" ht="15.75" thickBot="1" x14ac:dyDescent="0.3">
      <c r="B60" s="205" t="s">
        <v>11</v>
      </c>
      <c r="C60" s="206"/>
      <c r="D60" s="206"/>
      <c r="E60" s="207"/>
      <c r="F60" s="90" t="s">
        <v>12</v>
      </c>
      <c r="G60" s="70" t="s">
        <v>3</v>
      </c>
      <c r="H60" s="70" t="s">
        <v>23</v>
      </c>
    </row>
    <row r="61" spans="1:9" x14ac:dyDescent="0.25">
      <c r="B61" s="200" t="s">
        <v>143</v>
      </c>
      <c r="C61" s="201"/>
      <c r="D61" s="201"/>
      <c r="E61" s="201"/>
      <c r="F61" s="64">
        <v>1</v>
      </c>
      <c r="G61" s="6">
        <v>1500</v>
      </c>
      <c r="H61" s="54">
        <f>F61*G61</f>
        <v>1500</v>
      </c>
    </row>
    <row r="62" spans="1:9" x14ac:dyDescent="0.25">
      <c r="B62" s="195" t="s">
        <v>126</v>
      </c>
      <c r="C62" s="196"/>
      <c r="D62" s="196"/>
      <c r="E62" s="196"/>
      <c r="F62" s="65">
        <v>1</v>
      </c>
      <c r="G62" s="7">
        <v>800</v>
      </c>
      <c r="H62" s="130">
        <f t="shared" ref="H62:H63" si="1">F62*G62</f>
        <v>800</v>
      </c>
    </row>
    <row r="63" spans="1:9" x14ac:dyDescent="0.25">
      <c r="B63" s="191" t="s">
        <v>142</v>
      </c>
      <c r="C63" s="192"/>
      <c r="D63" s="192"/>
      <c r="E63" s="193"/>
      <c r="F63" s="132">
        <v>1</v>
      </c>
      <c r="G63" s="127">
        <v>1200</v>
      </c>
      <c r="H63" s="130">
        <f t="shared" si="1"/>
        <v>1200</v>
      </c>
    </row>
    <row r="64" spans="1:9" ht="15.75" thickBot="1" x14ac:dyDescent="0.3">
      <c r="B64" s="136" t="s">
        <v>147</v>
      </c>
      <c r="C64" s="137"/>
      <c r="D64" s="137"/>
      <c r="E64" s="137"/>
      <c r="F64" s="142" t="s">
        <v>115</v>
      </c>
      <c r="G64" s="8">
        <v>50</v>
      </c>
      <c r="H64" s="135"/>
    </row>
    <row r="65" spans="1:8" ht="15.75" thickBot="1" x14ac:dyDescent="0.3">
      <c r="B65" s="231" t="s">
        <v>24</v>
      </c>
      <c r="C65" s="232"/>
      <c r="D65" s="232"/>
      <c r="E65" s="232"/>
      <c r="F65" s="232"/>
      <c r="G65" s="172"/>
      <c r="H65" s="160">
        <f>SUM(H61:H64)</f>
        <v>3500</v>
      </c>
    </row>
    <row r="66" spans="1:8" ht="15.75" thickBot="1" x14ac:dyDescent="0.3">
      <c r="B66" s="52"/>
      <c r="C66" s="52"/>
      <c r="D66" s="52"/>
      <c r="E66" s="52"/>
      <c r="F66" s="57"/>
      <c r="G66" s="57"/>
      <c r="H66" s="57"/>
    </row>
    <row r="67" spans="1:8" ht="15.75" thickBot="1" x14ac:dyDescent="0.3">
      <c r="A67" s="37" t="s">
        <v>25</v>
      </c>
      <c r="B67" s="206" t="s">
        <v>117</v>
      </c>
      <c r="C67" s="206"/>
      <c r="D67" s="206"/>
      <c r="E67" s="206"/>
      <c r="F67" s="68"/>
      <c r="G67" s="87">
        <v>0.1</v>
      </c>
      <c r="H67" s="138" t="s">
        <v>144</v>
      </c>
    </row>
    <row r="68" spans="1:8" s="4" customFormat="1" ht="15.75" thickBot="1" x14ac:dyDescent="0.3">
      <c r="A68" s="39"/>
      <c r="B68" s="94"/>
      <c r="C68" s="94"/>
      <c r="D68" s="94"/>
      <c r="E68" s="94"/>
      <c r="F68" s="95"/>
      <c r="G68" s="96"/>
      <c r="H68" s="95"/>
    </row>
    <row r="69" spans="1:8" ht="15.75" thickBot="1" x14ac:dyDescent="0.3">
      <c r="A69" s="37"/>
      <c r="B69" s="206" t="s">
        <v>26</v>
      </c>
      <c r="C69" s="206"/>
      <c r="D69" s="206"/>
      <c r="E69" s="206"/>
      <c r="F69" s="68"/>
      <c r="G69" s="68"/>
      <c r="H69" s="69"/>
    </row>
    <row r="70" spans="1:8" s="190" customFormat="1" ht="22.5" customHeight="1" x14ac:dyDescent="0.25">
      <c r="A70" s="184"/>
      <c r="B70" s="185" t="s">
        <v>79</v>
      </c>
      <c r="C70" s="186"/>
      <c r="D70" s="186"/>
      <c r="E70" s="186"/>
      <c r="F70" s="187"/>
      <c r="G70" s="188"/>
      <c r="H70" s="189"/>
    </row>
    <row r="71" spans="1:8" s="4" customFormat="1" ht="15" customHeight="1" x14ac:dyDescent="0.25">
      <c r="A71" s="9"/>
      <c r="B71" s="229" t="s">
        <v>113</v>
      </c>
      <c r="C71" s="229"/>
      <c r="D71" s="229"/>
      <c r="E71" s="229"/>
      <c r="F71" s="229"/>
      <c r="G71" s="229"/>
      <c r="H71" s="230"/>
    </row>
    <row r="72" spans="1:8" s="4" customFormat="1" ht="15" customHeight="1" x14ac:dyDescent="0.25">
      <c r="A72" s="9"/>
      <c r="B72" s="229"/>
      <c r="C72" s="229"/>
      <c r="D72" s="229"/>
      <c r="E72" s="229"/>
      <c r="F72" s="229"/>
      <c r="G72" s="229"/>
      <c r="H72" s="230"/>
    </row>
    <row r="73" spans="1:8" s="4" customFormat="1" ht="15" customHeight="1" x14ac:dyDescent="0.25">
      <c r="A73" s="9"/>
      <c r="B73" s="183"/>
      <c r="C73" s="183"/>
      <c r="D73" s="183"/>
      <c r="E73" s="183"/>
      <c r="F73" s="183"/>
      <c r="G73" s="183"/>
      <c r="H73" s="161"/>
    </row>
    <row r="74" spans="1:8" ht="15" customHeight="1" x14ac:dyDescent="0.25">
      <c r="A74" s="181"/>
      <c r="B74" s="178" t="s">
        <v>116</v>
      </c>
      <c r="C74" s="179"/>
      <c r="D74" s="179"/>
      <c r="E74" s="179"/>
      <c r="F74" s="179"/>
      <c r="G74" s="180"/>
      <c r="H74" s="182"/>
    </row>
    <row r="75" spans="1:8" ht="15" customHeight="1" thickBot="1" x14ac:dyDescent="0.3">
      <c r="A75" s="10"/>
      <c r="B75" s="143"/>
      <c r="C75" s="98"/>
      <c r="D75" s="98"/>
      <c r="E75" s="98"/>
      <c r="F75" s="98"/>
      <c r="G75" s="99"/>
      <c r="H75" s="100"/>
    </row>
    <row r="76" spans="1:8" x14ac:dyDescent="0.25">
      <c r="B76" s="86" t="s">
        <v>72</v>
      </c>
    </row>
  </sheetData>
  <sheetProtection formatCells="0" formatColumns="0" formatRows="0" insertColumns="0" insertRows="0" deleteColumns="0" deleteRows="0" sort="0" autoFilter="0"/>
  <mergeCells count="44">
    <mergeCell ref="B26:E26"/>
    <mergeCell ref="B34:E34"/>
    <mergeCell ref="B39:E39"/>
    <mergeCell ref="B35:E35"/>
    <mergeCell ref="B36:E36"/>
    <mergeCell ref="B60:E60"/>
    <mergeCell ref="B52:E52"/>
    <mergeCell ref="B54:E54"/>
    <mergeCell ref="B56:E56"/>
    <mergeCell ref="B58:E58"/>
    <mergeCell ref="B71:H72"/>
    <mergeCell ref="B69:E69"/>
    <mergeCell ref="B62:E62"/>
    <mergeCell ref="B65:F65"/>
    <mergeCell ref="B61:E61"/>
    <mergeCell ref="B67:E67"/>
    <mergeCell ref="C10:D10"/>
    <mergeCell ref="B43:E43"/>
    <mergeCell ref="B50:F50"/>
    <mergeCell ref="B44:E44"/>
    <mergeCell ref="B46:E46"/>
    <mergeCell ref="B25:E25"/>
    <mergeCell ref="B41:E41"/>
    <mergeCell ref="B42:E42"/>
    <mergeCell ref="B27:E27"/>
    <mergeCell ref="B37:E37"/>
    <mergeCell ref="B38:E38"/>
    <mergeCell ref="B40:E40"/>
    <mergeCell ref="B33:E33"/>
    <mergeCell ref="B28:E28"/>
    <mergeCell ref="B24:E24"/>
    <mergeCell ref="B23:E23"/>
    <mergeCell ref="B1:H1"/>
    <mergeCell ref="A2:H2"/>
    <mergeCell ref="A7:B8"/>
    <mergeCell ref="C7:D8"/>
    <mergeCell ref="C9:D9"/>
    <mergeCell ref="B22:E22"/>
    <mergeCell ref="C11:D11"/>
    <mergeCell ref="C12:D12"/>
    <mergeCell ref="B21:E21"/>
    <mergeCell ref="F13:G13"/>
    <mergeCell ref="B20:E20"/>
    <mergeCell ref="F15:G15"/>
  </mergeCells>
  <dataValidations count="1">
    <dataValidation type="list" allowBlank="1" showInputMessage="1" showErrorMessage="1" sqref="F54:F55 F4 F52">
      <formula1>FASES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zoomScaleNormal="100" workbookViewId="0">
      <selection activeCell="L27" sqref="L27"/>
    </sheetView>
  </sheetViews>
  <sheetFormatPr baseColWidth="10" defaultColWidth="11.42578125" defaultRowHeight="15" x14ac:dyDescent="0.25"/>
  <cols>
    <col min="1" max="1" width="7.140625" style="17" customWidth="1"/>
    <col min="2" max="2" width="44.85546875" style="17" customWidth="1"/>
    <col min="3" max="3" width="20" style="17" customWidth="1"/>
    <col min="4" max="4" width="18.28515625" style="17" customWidth="1"/>
    <col min="5" max="5" width="16.7109375" style="17" customWidth="1"/>
    <col min="6" max="16384" width="11.42578125" style="17"/>
  </cols>
  <sheetData>
    <row r="1" spans="1:8" ht="15.75" thickBot="1" x14ac:dyDescent="0.3"/>
    <row r="2" spans="1:8" ht="18.75" thickBot="1" x14ac:dyDescent="0.3">
      <c r="A2" s="233" t="s">
        <v>52</v>
      </c>
      <c r="B2" s="234"/>
      <c r="C2" s="234"/>
      <c r="D2" s="234"/>
      <c r="E2" s="234"/>
      <c r="F2" s="234"/>
      <c r="G2" s="234"/>
      <c r="H2" s="235"/>
    </row>
    <row r="3" spans="1:8" ht="18.75" thickBot="1" x14ac:dyDescent="0.3">
      <c r="A3" s="20"/>
      <c r="B3" s="23"/>
      <c r="C3" s="23"/>
      <c r="D3" s="23"/>
      <c r="E3" s="23"/>
      <c r="F3" s="23"/>
      <c r="G3" s="23"/>
      <c r="H3" s="21"/>
    </row>
    <row r="4" spans="1:8" x14ac:dyDescent="0.25">
      <c r="A4" s="236" t="s">
        <v>1</v>
      </c>
      <c r="B4" s="237"/>
      <c r="C4" s="240"/>
      <c r="D4" s="241"/>
      <c r="E4" s="16"/>
    </row>
    <row r="5" spans="1:8" x14ac:dyDescent="0.25">
      <c r="A5" s="238"/>
      <c r="B5" s="239"/>
      <c r="C5" s="242"/>
      <c r="D5" s="243"/>
      <c r="E5" s="22"/>
    </row>
    <row r="6" spans="1:8" x14ac:dyDescent="0.25">
      <c r="A6" s="12" t="s">
        <v>4</v>
      </c>
      <c r="B6" s="18"/>
      <c r="C6" s="198"/>
      <c r="D6" s="199"/>
      <c r="E6" s="22"/>
    </row>
    <row r="7" spans="1:8" x14ac:dyDescent="0.25">
      <c r="A7" s="12" t="s">
        <v>5</v>
      </c>
      <c r="B7" s="18"/>
      <c r="C7" s="198"/>
      <c r="D7" s="199"/>
      <c r="E7" s="22"/>
    </row>
    <row r="8" spans="1:8" x14ac:dyDescent="0.25">
      <c r="A8" s="12" t="s">
        <v>6</v>
      </c>
      <c r="B8" s="18"/>
      <c r="C8" s="198"/>
      <c r="D8" s="199"/>
      <c r="E8" s="22"/>
    </row>
    <row r="9" spans="1:8" ht="15.75" thickBot="1" x14ac:dyDescent="0.3">
      <c r="A9" s="12" t="s">
        <v>141</v>
      </c>
      <c r="B9" s="18"/>
      <c r="C9" s="198"/>
      <c r="D9" s="199"/>
      <c r="E9" s="22"/>
    </row>
    <row r="10" spans="1:8" ht="15.75" thickBot="1" x14ac:dyDescent="0.3">
      <c r="A10" s="14" t="s">
        <v>8</v>
      </c>
      <c r="B10" s="19"/>
      <c r="C10" s="34"/>
      <c r="D10" s="11"/>
      <c r="E10" s="22"/>
    </row>
    <row r="12" spans="1:8" x14ac:dyDescent="0.25">
      <c r="B12" s="32" t="s">
        <v>46</v>
      </c>
    </row>
    <row r="13" spans="1:8" ht="15.75" thickBot="1" x14ac:dyDescent="0.3"/>
    <row r="14" spans="1:8" x14ac:dyDescent="0.25">
      <c r="B14" s="249" t="s">
        <v>47</v>
      </c>
      <c r="C14" s="24"/>
      <c r="D14" s="25"/>
      <c r="E14" s="25"/>
      <c r="F14" s="25"/>
      <c r="G14" s="25"/>
      <c r="H14" s="26"/>
    </row>
    <row r="15" spans="1:8" x14ac:dyDescent="0.25">
      <c r="B15" s="245"/>
      <c r="C15" s="27"/>
      <c r="D15" s="3"/>
      <c r="E15" s="3"/>
      <c r="F15" s="3"/>
      <c r="G15" s="3"/>
      <c r="H15" s="28"/>
    </row>
    <row r="16" spans="1:8" x14ac:dyDescent="0.25">
      <c r="B16" s="245"/>
      <c r="C16" s="27"/>
      <c r="D16" s="3"/>
      <c r="E16" s="3"/>
      <c r="F16" s="3"/>
      <c r="G16" s="3"/>
      <c r="H16" s="28"/>
    </row>
    <row r="17" spans="2:8" ht="15.75" thickBot="1" x14ac:dyDescent="0.3">
      <c r="B17" s="246"/>
      <c r="C17" s="29"/>
      <c r="D17" s="30"/>
      <c r="E17" s="30"/>
      <c r="F17" s="30"/>
      <c r="G17" s="30"/>
      <c r="H17" s="31"/>
    </row>
    <row r="18" spans="2:8" ht="15.75" thickBot="1" x14ac:dyDescent="0.3">
      <c r="C18" s="16"/>
    </row>
    <row r="19" spans="2:8" x14ac:dyDescent="0.25">
      <c r="B19" s="249" t="s">
        <v>48</v>
      </c>
      <c r="C19" s="24"/>
      <c r="D19" s="25"/>
      <c r="E19" s="25"/>
      <c r="F19" s="25"/>
      <c r="G19" s="25"/>
      <c r="H19" s="26"/>
    </row>
    <row r="20" spans="2:8" x14ac:dyDescent="0.25">
      <c r="B20" s="245"/>
      <c r="C20" s="27"/>
      <c r="D20" s="3"/>
      <c r="E20" s="3"/>
      <c r="F20" s="3"/>
      <c r="G20" s="3"/>
      <c r="H20" s="28"/>
    </row>
    <row r="21" spans="2:8" x14ac:dyDescent="0.25">
      <c r="B21" s="245"/>
      <c r="C21" s="27"/>
      <c r="D21" s="3"/>
      <c r="E21" s="3"/>
      <c r="F21" s="3"/>
      <c r="G21" s="3"/>
      <c r="H21" s="28"/>
    </row>
    <row r="22" spans="2:8" ht="15.75" thickBot="1" x14ac:dyDescent="0.3">
      <c r="B22" s="246"/>
      <c r="C22" s="29"/>
      <c r="D22" s="30"/>
      <c r="E22" s="30"/>
      <c r="F22" s="30"/>
      <c r="G22" s="30"/>
      <c r="H22" s="31"/>
    </row>
    <row r="23" spans="2:8" ht="15.75" thickBot="1" x14ac:dyDescent="0.3"/>
    <row r="24" spans="2:8" x14ac:dyDescent="0.25">
      <c r="B24" s="244" t="s">
        <v>49</v>
      </c>
      <c r="C24" s="24"/>
      <c r="D24" s="25"/>
      <c r="E24" s="25"/>
      <c r="F24" s="25"/>
      <c r="G24" s="25"/>
      <c r="H24" s="26"/>
    </row>
    <row r="25" spans="2:8" x14ac:dyDescent="0.25">
      <c r="B25" s="245"/>
      <c r="C25" s="27"/>
      <c r="D25" s="3"/>
      <c r="E25" s="3"/>
      <c r="F25" s="3"/>
      <c r="G25" s="3"/>
      <c r="H25" s="28"/>
    </row>
    <row r="26" spans="2:8" x14ac:dyDescent="0.25">
      <c r="B26" s="245"/>
      <c r="C26" s="27"/>
      <c r="D26" s="3"/>
      <c r="E26" s="3"/>
      <c r="F26" s="3"/>
      <c r="G26" s="3"/>
      <c r="H26" s="28"/>
    </row>
    <row r="27" spans="2:8" ht="15.75" thickBot="1" x14ac:dyDescent="0.3">
      <c r="B27" s="246"/>
      <c r="C27" s="29"/>
      <c r="D27" s="30"/>
      <c r="E27" s="30"/>
      <c r="F27" s="30"/>
      <c r="G27" s="30"/>
      <c r="H27" s="31"/>
    </row>
    <row r="28" spans="2:8" ht="15.75" thickBot="1" x14ac:dyDescent="0.3"/>
    <row r="29" spans="2:8" x14ac:dyDescent="0.25">
      <c r="B29" s="244" t="s">
        <v>50</v>
      </c>
      <c r="C29" s="24"/>
      <c r="D29" s="25"/>
      <c r="E29" s="25"/>
      <c r="F29" s="25"/>
      <c r="G29" s="25"/>
      <c r="H29" s="26"/>
    </row>
    <row r="30" spans="2:8" x14ac:dyDescent="0.25">
      <c r="B30" s="245"/>
      <c r="C30" s="27"/>
      <c r="D30" s="3"/>
      <c r="E30" s="3"/>
      <c r="F30" s="3"/>
      <c r="G30" s="3"/>
      <c r="H30" s="28"/>
    </row>
    <row r="31" spans="2:8" x14ac:dyDescent="0.25">
      <c r="B31" s="245"/>
      <c r="C31" s="27"/>
      <c r="D31" s="3"/>
      <c r="E31" s="3"/>
      <c r="F31" s="3"/>
      <c r="G31" s="3"/>
      <c r="H31" s="28"/>
    </row>
    <row r="32" spans="2:8" ht="15.75" thickBot="1" x14ac:dyDescent="0.3">
      <c r="B32" s="246"/>
      <c r="C32" s="29"/>
      <c r="D32" s="30"/>
      <c r="E32" s="30"/>
      <c r="F32" s="30"/>
      <c r="G32" s="30"/>
      <c r="H32" s="31"/>
    </row>
    <row r="33" spans="2:8" ht="15.75" thickBot="1" x14ac:dyDescent="0.3">
      <c r="B33" s="33"/>
    </row>
    <row r="34" spans="2:8" x14ac:dyDescent="0.25">
      <c r="B34" s="244" t="s">
        <v>60</v>
      </c>
      <c r="C34" s="24"/>
      <c r="D34" s="25"/>
      <c r="E34" s="25"/>
      <c r="F34" s="25"/>
      <c r="G34" s="25"/>
      <c r="H34" s="26"/>
    </row>
    <row r="35" spans="2:8" x14ac:dyDescent="0.25">
      <c r="B35" s="247"/>
      <c r="C35" s="27"/>
      <c r="D35" s="3"/>
      <c r="E35" s="3"/>
      <c r="F35" s="3"/>
      <c r="G35" s="3"/>
      <c r="H35" s="28"/>
    </row>
    <row r="36" spans="2:8" x14ac:dyDescent="0.25">
      <c r="B36" s="247"/>
      <c r="C36" s="27"/>
      <c r="D36" s="3"/>
      <c r="E36" s="3"/>
      <c r="F36" s="3"/>
      <c r="G36" s="3"/>
      <c r="H36" s="28"/>
    </row>
    <row r="37" spans="2:8" ht="15.75" thickBot="1" x14ac:dyDescent="0.3">
      <c r="B37" s="248" t="s">
        <v>51</v>
      </c>
      <c r="C37" s="29"/>
      <c r="D37" s="30"/>
      <c r="E37" s="30"/>
      <c r="F37" s="30"/>
      <c r="G37" s="30"/>
      <c r="H37" s="31"/>
    </row>
    <row r="38" spans="2:8" ht="15.75" thickBot="1" x14ac:dyDescent="0.3"/>
    <row r="39" spans="2:8" x14ac:dyDescent="0.25">
      <c r="B39" s="244" t="s">
        <v>51</v>
      </c>
      <c r="C39" s="24"/>
      <c r="D39" s="25"/>
      <c r="E39" s="25"/>
      <c r="F39" s="25"/>
      <c r="G39" s="25"/>
      <c r="H39" s="26"/>
    </row>
    <row r="40" spans="2:8" x14ac:dyDescent="0.25">
      <c r="B40" s="247"/>
      <c r="C40" s="27"/>
      <c r="D40" s="3"/>
      <c r="E40" s="3"/>
      <c r="F40" s="3"/>
      <c r="G40" s="3"/>
      <c r="H40" s="28"/>
    </row>
    <row r="41" spans="2:8" x14ac:dyDescent="0.25">
      <c r="B41" s="247"/>
      <c r="C41" s="27"/>
      <c r="D41" s="3"/>
      <c r="E41" s="3"/>
      <c r="F41" s="3"/>
      <c r="G41" s="3"/>
      <c r="H41" s="28"/>
    </row>
    <row r="42" spans="2:8" ht="15.75" thickBot="1" x14ac:dyDescent="0.3">
      <c r="B42" s="248"/>
      <c r="C42" s="29"/>
      <c r="D42" s="30"/>
      <c r="E42" s="30"/>
      <c r="F42" s="30"/>
      <c r="G42" s="30"/>
      <c r="H42" s="31"/>
    </row>
  </sheetData>
  <sheetProtection selectLockedCells="1"/>
  <mergeCells count="13">
    <mergeCell ref="B29:B32"/>
    <mergeCell ref="B34:B37"/>
    <mergeCell ref="B39:B42"/>
    <mergeCell ref="C9:D9"/>
    <mergeCell ref="B14:B17"/>
    <mergeCell ref="B19:B22"/>
    <mergeCell ref="B24:B27"/>
    <mergeCell ref="C8:D8"/>
    <mergeCell ref="A2:H2"/>
    <mergeCell ref="A4:B5"/>
    <mergeCell ref="C4:D5"/>
    <mergeCell ref="C6:D6"/>
    <mergeCell ref="C7:D7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opLeftCell="A39" zoomScaleNormal="100" zoomScalePageLayoutView="90" workbookViewId="0">
      <selection activeCell="B60" sqref="B60:E60"/>
    </sheetView>
  </sheetViews>
  <sheetFormatPr baseColWidth="10" defaultColWidth="11.42578125" defaultRowHeight="15" x14ac:dyDescent="0.25"/>
  <cols>
    <col min="1" max="1" width="4.5703125" style="1" customWidth="1"/>
    <col min="2" max="2" width="41" style="2" customWidth="1"/>
    <col min="3" max="3" width="11.42578125" style="2"/>
    <col min="4" max="4" width="19.7109375" style="2" customWidth="1"/>
    <col min="5" max="5" width="26.7109375" style="2" customWidth="1"/>
    <col min="6" max="6" width="25.7109375" style="2" customWidth="1"/>
    <col min="7" max="7" width="14.7109375" style="2" customWidth="1"/>
    <col min="8" max="8" width="16" style="2" bestFit="1" customWidth="1"/>
    <col min="9" max="16384" width="11.42578125" style="2"/>
  </cols>
  <sheetData>
    <row r="1" spans="1:8" ht="16.5" thickBot="1" x14ac:dyDescent="0.3">
      <c r="B1" s="210"/>
      <c r="C1" s="210"/>
      <c r="D1" s="210"/>
      <c r="E1" s="210"/>
      <c r="F1" s="210"/>
      <c r="G1" s="210"/>
      <c r="H1" s="210"/>
    </row>
    <row r="2" spans="1:8" ht="19.5" thickBot="1" x14ac:dyDescent="0.3">
      <c r="A2" s="211" t="s">
        <v>78</v>
      </c>
      <c r="B2" s="212"/>
      <c r="C2" s="212"/>
      <c r="D2" s="212"/>
      <c r="E2" s="212"/>
      <c r="F2" s="212"/>
      <c r="G2" s="212"/>
      <c r="H2" s="213"/>
    </row>
    <row r="3" spans="1:8" s="36" customFormat="1" ht="18.75" thickBot="1" x14ac:dyDescent="0.3">
      <c r="A3" s="40"/>
      <c r="B3" s="40"/>
      <c r="C3" s="40"/>
      <c r="D3" s="41" t="s">
        <v>67</v>
      </c>
      <c r="E3" s="40"/>
      <c r="F3" s="40"/>
      <c r="G3" s="40"/>
      <c r="H3" s="40"/>
    </row>
    <row r="4" spans="1:8" s="36" customFormat="1" ht="18.75" thickBot="1" x14ac:dyDescent="0.3">
      <c r="A4" s="40"/>
      <c r="B4" s="40"/>
      <c r="C4" s="40"/>
      <c r="D4" s="40"/>
      <c r="E4" s="101" t="s">
        <v>138</v>
      </c>
      <c r="F4" s="51" t="s">
        <v>63</v>
      </c>
      <c r="G4" s="45" t="str">
        <f>IF(F4="PHASE I-II","1,355",IF(F4="PHASE III","1,455",IF(F4="MEDICAL DEVICE","1,28",IF(F4="PHASE IV","1,455","1,38"))))</f>
        <v>1,455</v>
      </c>
      <c r="H4" s="40"/>
    </row>
    <row r="5" spans="1:8" s="36" customFormat="1" ht="18" x14ac:dyDescent="0.25">
      <c r="A5" s="40"/>
      <c r="B5" s="40"/>
      <c r="C5" s="40"/>
      <c r="D5" s="40"/>
      <c r="E5" s="40"/>
      <c r="F5" s="40"/>
      <c r="G5" s="40"/>
      <c r="H5" s="40"/>
    </row>
    <row r="6" spans="1:8" s="36" customFormat="1" ht="18.75" thickBot="1" x14ac:dyDescent="0.3">
      <c r="A6" s="40"/>
      <c r="B6" s="40"/>
      <c r="C6" s="40"/>
      <c r="D6" s="40"/>
      <c r="E6" s="40"/>
      <c r="F6" s="40"/>
      <c r="G6" s="40"/>
      <c r="H6" s="40"/>
    </row>
    <row r="7" spans="1:8" ht="15.75" thickBot="1" x14ac:dyDescent="0.3">
      <c r="A7" s="214" t="s">
        <v>31</v>
      </c>
      <c r="B7" s="250"/>
      <c r="C7" s="240"/>
      <c r="D7" s="241"/>
      <c r="E7" s="3"/>
      <c r="F7" s="107" t="s">
        <v>45</v>
      </c>
      <c r="G7" s="112"/>
      <c r="H7" s="109" t="s">
        <v>40</v>
      </c>
    </row>
    <row r="8" spans="1:8" x14ac:dyDescent="0.25">
      <c r="A8" s="216"/>
      <c r="B8" s="251"/>
      <c r="C8" s="242"/>
      <c r="D8" s="243"/>
      <c r="E8" s="44"/>
      <c r="F8" s="27"/>
      <c r="G8" s="3"/>
      <c r="H8" s="28"/>
    </row>
    <row r="9" spans="1:8" x14ac:dyDescent="0.25">
      <c r="A9" s="103" t="s">
        <v>32</v>
      </c>
      <c r="B9" s="110"/>
      <c r="C9" s="198"/>
      <c r="D9" s="199"/>
      <c r="E9" s="44"/>
      <c r="F9" s="48" t="s">
        <v>81</v>
      </c>
      <c r="G9" s="49"/>
      <c r="H9" s="47">
        <f>(H13/G4)</f>
        <v>0</v>
      </c>
    </row>
    <row r="10" spans="1:8" x14ac:dyDescent="0.25">
      <c r="A10" s="103" t="s">
        <v>33</v>
      </c>
      <c r="B10" s="110"/>
      <c r="C10" s="198"/>
      <c r="D10" s="199"/>
      <c r="E10" s="44"/>
      <c r="F10" s="48" t="s">
        <v>34</v>
      </c>
      <c r="G10" s="49" t="s">
        <v>19</v>
      </c>
      <c r="H10" s="47">
        <f>+H52</f>
        <v>0</v>
      </c>
    </row>
    <row r="11" spans="1:8" x14ac:dyDescent="0.25">
      <c r="A11" s="103" t="s">
        <v>35</v>
      </c>
      <c r="B11" s="110"/>
      <c r="C11" s="198"/>
      <c r="D11" s="199"/>
      <c r="E11" s="44"/>
      <c r="F11" s="50" t="s">
        <v>37</v>
      </c>
      <c r="G11" s="49" t="s">
        <v>71</v>
      </c>
      <c r="H11" s="47">
        <f>+H54+H56</f>
        <v>0</v>
      </c>
    </row>
    <row r="12" spans="1:8" ht="15.75" thickBot="1" x14ac:dyDescent="0.3">
      <c r="A12" s="103" t="s">
        <v>141</v>
      </c>
      <c r="B12" s="110"/>
      <c r="C12" s="198"/>
      <c r="D12" s="199"/>
      <c r="E12" s="44"/>
      <c r="F12" s="128"/>
      <c r="G12" s="67"/>
      <c r="H12" s="28"/>
    </row>
    <row r="13" spans="1:8" ht="15.75" thickBot="1" x14ac:dyDescent="0.3">
      <c r="A13" s="105" t="s">
        <v>36</v>
      </c>
      <c r="B13" s="111"/>
      <c r="C13" s="34"/>
      <c r="D13" s="177"/>
      <c r="E13" s="44"/>
      <c r="F13" s="203" t="s">
        <v>76</v>
      </c>
      <c r="G13" s="204"/>
      <c r="H13" s="123">
        <f>H44</f>
        <v>0</v>
      </c>
    </row>
    <row r="14" spans="1:8" ht="15.75" thickBot="1" x14ac:dyDescent="0.3">
      <c r="A14" s="42"/>
      <c r="B14" s="3"/>
      <c r="C14" s="3"/>
      <c r="D14" s="4"/>
      <c r="E14" s="43"/>
      <c r="F14" s="125" t="s">
        <v>73</v>
      </c>
      <c r="G14" s="126" t="s">
        <v>70</v>
      </c>
      <c r="H14" s="122">
        <f>G65</f>
        <v>3500</v>
      </c>
    </row>
    <row r="15" spans="1:8" ht="15.75" customHeight="1" thickBot="1" x14ac:dyDescent="0.3">
      <c r="A15" s="42"/>
      <c r="B15" s="3"/>
      <c r="C15" s="3"/>
      <c r="D15" s="4"/>
      <c r="E15" s="43"/>
      <c r="F15" s="208" t="s">
        <v>91</v>
      </c>
      <c r="G15" s="209"/>
      <c r="H15" s="129">
        <v>1500</v>
      </c>
    </row>
    <row r="17" spans="1:8" ht="15.75" thickBot="1" x14ac:dyDescent="0.3"/>
    <row r="18" spans="1:8" ht="15.75" thickBot="1" x14ac:dyDescent="0.3">
      <c r="A18" s="37" t="s">
        <v>10</v>
      </c>
      <c r="B18" s="68" t="s">
        <v>92</v>
      </c>
      <c r="C18" s="68"/>
      <c r="D18" s="68"/>
      <c r="E18" s="68"/>
      <c r="F18" s="68"/>
      <c r="G18" s="68"/>
      <c r="H18" s="69"/>
    </row>
    <row r="19" spans="1:8" ht="15.75" thickBot="1" x14ac:dyDescent="0.3">
      <c r="B19" s="52"/>
      <c r="C19" s="52"/>
      <c r="D19" s="52"/>
      <c r="E19" s="52"/>
      <c r="F19" s="52"/>
      <c r="G19" s="52"/>
      <c r="H19" s="52"/>
    </row>
    <row r="20" spans="1:8" ht="15.75" thickBot="1" x14ac:dyDescent="0.3">
      <c r="B20" s="205" t="s">
        <v>38</v>
      </c>
      <c r="C20" s="206"/>
      <c r="D20" s="206"/>
      <c r="E20" s="207"/>
      <c r="F20" s="70" t="s">
        <v>39</v>
      </c>
      <c r="G20" s="70" t="s">
        <v>40</v>
      </c>
      <c r="H20" s="70" t="s">
        <v>13</v>
      </c>
    </row>
    <row r="21" spans="1:8" x14ac:dyDescent="0.25">
      <c r="B21" s="200" t="s">
        <v>102</v>
      </c>
      <c r="C21" s="201"/>
      <c r="D21" s="201"/>
      <c r="E21" s="202"/>
      <c r="F21" s="53">
        <v>0</v>
      </c>
      <c r="G21" s="117">
        <v>0</v>
      </c>
      <c r="H21" s="120">
        <f t="shared" ref="H21:H28" si="0">+F21*G21</f>
        <v>0</v>
      </c>
    </row>
    <row r="22" spans="1:8" x14ac:dyDescent="0.25">
      <c r="B22" s="195" t="s">
        <v>103</v>
      </c>
      <c r="C22" s="196"/>
      <c r="D22" s="196"/>
      <c r="E22" s="197"/>
      <c r="F22" s="55">
        <v>0</v>
      </c>
      <c r="G22" s="118">
        <v>0</v>
      </c>
      <c r="H22" s="66">
        <f t="shared" ref="H22" si="1">+F22*G22</f>
        <v>0</v>
      </c>
    </row>
    <row r="23" spans="1:8" x14ac:dyDescent="0.25">
      <c r="B23" s="195" t="s">
        <v>104</v>
      </c>
      <c r="C23" s="196"/>
      <c r="D23" s="196"/>
      <c r="E23" s="197"/>
      <c r="F23" s="55">
        <v>0</v>
      </c>
      <c r="G23" s="118">
        <v>0</v>
      </c>
      <c r="H23" s="66">
        <f t="shared" ref="H23" si="2">+F23*G23</f>
        <v>0</v>
      </c>
    </row>
    <row r="24" spans="1:8" x14ac:dyDescent="0.25">
      <c r="B24" s="195" t="s">
        <v>101</v>
      </c>
      <c r="C24" s="196"/>
      <c r="D24" s="196"/>
      <c r="E24" s="197"/>
      <c r="F24" s="55">
        <v>0</v>
      </c>
      <c r="G24" s="118">
        <v>0</v>
      </c>
      <c r="H24" s="66">
        <f t="shared" si="0"/>
        <v>0</v>
      </c>
    </row>
    <row r="25" spans="1:8" x14ac:dyDescent="0.25">
      <c r="B25" s="195" t="s">
        <v>135</v>
      </c>
      <c r="C25" s="196"/>
      <c r="D25" s="196"/>
      <c r="E25" s="197"/>
      <c r="F25" s="55">
        <v>0</v>
      </c>
      <c r="G25" s="118">
        <v>0</v>
      </c>
      <c r="H25" s="66">
        <f t="shared" si="0"/>
        <v>0</v>
      </c>
    </row>
    <row r="26" spans="1:8" x14ac:dyDescent="0.25">
      <c r="B26" s="195" t="s">
        <v>136</v>
      </c>
      <c r="C26" s="196"/>
      <c r="D26" s="196"/>
      <c r="E26" s="197"/>
      <c r="F26" s="55">
        <v>0</v>
      </c>
      <c r="G26" s="118">
        <v>0</v>
      </c>
      <c r="H26" s="66">
        <f t="shared" si="0"/>
        <v>0</v>
      </c>
    </row>
    <row r="27" spans="1:8" x14ac:dyDescent="0.25">
      <c r="B27" s="71"/>
      <c r="C27" s="72"/>
      <c r="D27" s="72"/>
      <c r="E27" s="73"/>
      <c r="F27" s="55">
        <v>0</v>
      </c>
      <c r="G27" s="118">
        <v>0</v>
      </c>
      <c r="H27" s="66">
        <f t="shared" si="0"/>
        <v>0</v>
      </c>
    </row>
    <row r="28" spans="1:8" ht="15.75" thickBot="1" x14ac:dyDescent="0.3">
      <c r="B28" s="165"/>
      <c r="C28" s="166"/>
      <c r="D28" s="166"/>
      <c r="E28" s="167"/>
      <c r="F28" s="174">
        <v>0</v>
      </c>
      <c r="G28" s="175">
        <v>0</v>
      </c>
      <c r="H28" s="176">
        <f t="shared" si="0"/>
        <v>0</v>
      </c>
    </row>
    <row r="29" spans="1:8" ht="15.75" thickBot="1" x14ac:dyDescent="0.3">
      <c r="B29" s="173" t="s">
        <v>41</v>
      </c>
      <c r="C29" s="139"/>
      <c r="D29" s="139"/>
      <c r="E29" s="139"/>
      <c r="F29" s="74"/>
      <c r="G29" s="74"/>
      <c r="H29" s="171">
        <f>SUM(H21:H28)</f>
        <v>0</v>
      </c>
    </row>
    <row r="30" spans="1:8" ht="15.75" thickBot="1" x14ac:dyDescent="0.3">
      <c r="B30" s="52"/>
      <c r="C30" s="52"/>
      <c r="D30" s="52"/>
      <c r="E30" s="52"/>
      <c r="F30" s="57"/>
      <c r="G30" s="57"/>
      <c r="H30" s="57"/>
    </row>
    <row r="31" spans="1:8" ht="15.75" thickBot="1" x14ac:dyDescent="0.3">
      <c r="A31" s="37" t="s">
        <v>15</v>
      </c>
      <c r="B31" s="68" t="s">
        <v>93</v>
      </c>
      <c r="C31" s="68"/>
      <c r="D31" s="68"/>
      <c r="E31" s="68"/>
      <c r="F31" s="68"/>
      <c r="G31" s="68"/>
      <c r="H31" s="69"/>
    </row>
    <row r="32" spans="1:8" ht="15.75" thickBot="1" x14ac:dyDescent="0.3">
      <c r="B32" s="75"/>
      <c r="C32" s="75"/>
      <c r="D32" s="75"/>
      <c r="E32" s="75"/>
      <c r="F32" s="75"/>
      <c r="G32" s="75"/>
      <c r="H32" s="75"/>
    </row>
    <row r="33" spans="1:9" ht="15.75" thickBot="1" x14ac:dyDescent="0.3">
      <c r="B33" s="205" t="s">
        <v>38</v>
      </c>
      <c r="C33" s="206"/>
      <c r="D33" s="206"/>
      <c r="E33" s="207"/>
      <c r="F33" s="76" t="s">
        <v>42</v>
      </c>
      <c r="G33" s="116" t="s">
        <v>40</v>
      </c>
      <c r="H33" s="70" t="s">
        <v>13</v>
      </c>
    </row>
    <row r="34" spans="1:9" x14ac:dyDescent="0.25">
      <c r="B34" s="200" t="s">
        <v>105</v>
      </c>
      <c r="C34" s="201"/>
      <c r="D34" s="201"/>
      <c r="E34" s="202"/>
      <c r="F34" s="58">
        <v>0</v>
      </c>
      <c r="G34" s="117">
        <v>0</v>
      </c>
      <c r="H34" s="119">
        <f t="shared" ref="H34:H43" si="3">+F34*G34</f>
        <v>0</v>
      </c>
    </row>
    <row r="35" spans="1:9" x14ac:dyDescent="0.25">
      <c r="B35" s="195" t="s">
        <v>106</v>
      </c>
      <c r="C35" s="196"/>
      <c r="D35" s="196"/>
      <c r="E35" s="197"/>
      <c r="F35" s="59">
        <v>0</v>
      </c>
      <c r="G35" s="118">
        <v>0</v>
      </c>
      <c r="H35" s="7">
        <f t="shared" si="3"/>
        <v>0</v>
      </c>
    </row>
    <row r="36" spans="1:9" x14ac:dyDescent="0.25">
      <c r="B36" s="195" t="s">
        <v>107</v>
      </c>
      <c r="C36" s="196"/>
      <c r="D36" s="196"/>
      <c r="E36" s="197"/>
      <c r="F36" s="59">
        <v>0</v>
      </c>
      <c r="G36" s="118">
        <v>0</v>
      </c>
      <c r="H36" s="7">
        <f t="shared" si="3"/>
        <v>0</v>
      </c>
    </row>
    <row r="37" spans="1:9" x14ac:dyDescent="0.25">
      <c r="B37" s="195" t="s">
        <v>108</v>
      </c>
      <c r="C37" s="196"/>
      <c r="D37" s="196"/>
      <c r="E37" s="197"/>
      <c r="F37" s="59">
        <v>0</v>
      </c>
      <c r="G37" s="118">
        <v>0</v>
      </c>
      <c r="H37" s="7">
        <f t="shared" si="3"/>
        <v>0</v>
      </c>
    </row>
    <row r="38" spans="1:9" x14ac:dyDescent="0.25">
      <c r="B38" s="195" t="s">
        <v>109</v>
      </c>
      <c r="C38" s="196"/>
      <c r="D38" s="196"/>
      <c r="E38" s="197"/>
      <c r="F38" s="59">
        <v>0</v>
      </c>
      <c r="G38" s="118">
        <v>0</v>
      </c>
      <c r="H38" s="7">
        <f t="shared" si="3"/>
        <v>0</v>
      </c>
    </row>
    <row r="39" spans="1:9" x14ac:dyDescent="0.25">
      <c r="B39" s="195"/>
      <c r="C39" s="196"/>
      <c r="D39" s="196"/>
      <c r="E39" s="197"/>
      <c r="F39" s="59">
        <v>0</v>
      </c>
      <c r="G39" s="118">
        <v>0</v>
      </c>
      <c r="H39" s="7">
        <f t="shared" si="3"/>
        <v>0</v>
      </c>
    </row>
    <row r="40" spans="1:9" x14ac:dyDescent="0.25">
      <c r="B40" s="195"/>
      <c r="C40" s="196"/>
      <c r="D40" s="196"/>
      <c r="E40" s="197"/>
      <c r="F40" s="59">
        <v>0</v>
      </c>
      <c r="G40" s="118">
        <v>0</v>
      </c>
      <c r="H40" s="7">
        <f t="shared" si="3"/>
        <v>0</v>
      </c>
    </row>
    <row r="41" spans="1:9" x14ac:dyDescent="0.25">
      <c r="B41" s="162"/>
      <c r="C41" s="163"/>
      <c r="D41" s="163"/>
      <c r="E41" s="164"/>
      <c r="F41" s="59"/>
      <c r="G41" s="118"/>
      <c r="H41" s="7"/>
    </row>
    <row r="42" spans="1:9" x14ac:dyDescent="0.25">
      <c r="B42" s="195"/>
      <c r="C42" s="196"/>
      <c r="D42" s="196"/>
      <c r="E42" s="197"/>
      <c r="F42" s="59">
        <v>0</v>
      </c>
      <c r="G42" s="118">
        <v>0</v>
      </c>
      <c r="H42" s="7">
        <f t="shared" si="3"/>
        <v>0</v>
      </c>
    </row>
    <row r="43" spans="1:9" ht="15.75" thickBot="1" x14ac:dyDescent="0.3">
      <c r="B43" s="195"/>
      <c r="C43" s="196"/>
      <c r="D43" s="196"/>
      <c r="E43" s="197"/>
      <c r="F43" s="59">
        <v>0</v>
      </c>
      <c r="G43" s="118">
        <v>0</v>
      </c>
      <c r="H43" s="8">
        <f t="shared" si="3"/>
        <v>0</v>
      </c>
    </row>
    <row r="44" spans="1:9" ht="15.75" thickBot="1" x14ac:dyDescent="0.3">
      <c r="B44" s="222" t="s">
        <v>124</v>
      </c>
      <c r="C44" s="225"/>
      <c r="D44" s="225"/>
      <c r="E44" s="225"/>
      <c r="F44" s="78"/>
      <c r="G44" s="78"/>
      <c r="H44" s="159">
        <f>SUM(H34:H43)</f>
        <v>0</v>
      </c>
    </row>
    <row r="45" spans="1:9" ht="15.75" thickBot="1" x14ac:dyDescent="0.3">
      <c r="B45" s="60"/>
      <c r="C45" s="60"/>
      <c r="D45" s="60"/>
      <c r="E45" s="60"/>
      <c r="F45" s="79"/>
      <c r="G45" s="79"/>
      <c r="H45" s="79"/>
      <c r="I45" s="3"/>
    </row>
    <row r="46" spans="1:9" ht="15.75" thickBot="1" x14ac:dyDescent="0.3">
      <c r="A46" s="37" t="s">
        <v>18</v>
      </c>
      <c r="B46" s="206" t="s">
        <v>94</v>
      </c>
      <c r="C46" s="206"/>
      <c r="D46" s="206"/>
      <c r="E46" s="206"/>
      <c r="F46" s="70" t="s">
        <v>39</v>
      </c>
      <c r="G46" s="70" t="s">
        <v>40</v>
      </c>
      <c r="H46" s="70" t="s">
        <v>13</v>
      </c>
    </row>
    <row r="47" spans="1:9" x14ac:dyDescent="0.25">
      <c r="B47" s="151" t="s">
        <v>127</v>
      </c>
      <c r="C47" s="152"/>
      <c r="D47" s="152"/>
      <c r="E47" s="152"/>
      <c r="F47" s="155"/>
      <c r="G47" s="150"/>
      <c r="H47" s="61"/>
    </row>
    <row r="48" spans="1:9" x14ac:dyDescent="0.25">
      <c r="B48" s="149" t="s">
        <v>120</v>
      </c>
      <c r="C48" s="140"/>
      <c r="D48" s="140"/>
      <c r="E48" s="140"/>
      <c r="F48" s="156"/>
      <c r="G48" s="5"/>
      <c r="H48" s="66"/>
    </row>
    <row r="49" spans="1:9" ht="15.75" thickBot="1" x14ac:dyDescent="0.3">
      <c r="B49" s="168" t="s">
        <v>121</v>
      </c>
      <c r="C49" s="169"/>
      <c r="D49" s="169"/>
      <c r="E49" s="169"/>
      <c r="F49" s="170"/>
      <c r="G49" s="5"/>
      <c r="H49" s="141"/>
    </row>
    <row r="50" spans="1:9" ht="15.75" thickBot="1" x14ac:dyDescent="0.3">
      <c r="B50" s="222" t="s">
        <v>137</v>
      </c>
      <c r="C50" s="223"/>
      <c r="D50" s="223"/>
      <c r="E50" s="223"/>
      <c r="F50" s="223"/>
      <c r="G50" s="158"/>
      <c r="H50" s="80">
        <f>SUM(H47:H49)</f>
        <v>0</v>
      </c>
    </row>
    <row r="51" spans="1:9" ht="15.75" thickBot="1" x14ac:dyDescent="0.3">
      <c r="B51" s="60"/>
      <c r="C51" s="60"/>
      <c r="D51" s="60"/>
      <c r="E51" s="60"/>
      <c r="F51" s="79"/>
      <c r="G51" s="79"/>
      <c r="H51" s="79"/>
      <c r="I51" s="3"/>
    </row>
    <row r="52" spans="1:9" ht="15.75" thickBot="1" x14ac:dyDescent="0.3">
      <c r="A52" s="37" t="s">
        <v>19</v>
      </c>
      <c r="B52" s="206" t="s">
        <v>95</v>
      </c>
      <c r="C52" s="206"/>
      <c r="D52" s="206"/>
      <c r="E52" s="206"/>
      <c r="F52" s="113" t="s">
        <v>63</v>
      </c>
      <c r="G52" s="81" t="str">
        <f>IF(F52="PAS(studies)","0%", IF(F52="MEDICAL DEVICE","0%","7,50%"))</f>
        <v>7,50%</v>
      </c>
      <c r="H52" s="82">
        <f>H9*G52</f>
        <v>0</v>
      </c>
    </row>
    <row r="53" spans="1:9" ht="15.75" thickBot="1" x14ac:dyDescent="0.3">
      <c r="B53" s="63"/>
      <c r="C53" s="52"/>
      <c r="D53" s="52"/>
      <c r="E53" s="52"/>
      <c r="F53" s="52"/>
      <c r="G53" s="52"/>
      <c r="H53" s="52"/>
    </row>
    <row r="54" spans="1:9" ht="15.75" thickBot="1" x14ac:dyDescent="0.3">
      <c r="A54" s="37" t="s">
        <v>21</v>
      </c>
      <c r="B54" s="206" t="s">
        <v>96</v>
      </c>
      <c r="C54" s="206"/>
      <c r="D54" s="206"/>
      <c r="E54" s="206"/>
      <c r="F54" s="68" t="s">
        <v>63</v>
      </c>
      <c r="G54" s="83" t="str">
        <f>IF(F54="PHASE I-II","20%", IF(F54="MEDICAL DEVICE", "20%","30%"))</f>
        <v>30%</v>
      </c>
      <c r="H54" s="82">
        <f>H9*G54</f>
        <v>0</v>
      </c>
      <c r="I54" s="121"/>
    </row>
    <row r="55" spans="1:9" s="36" customFormat="1" ht="15.75" thickBot="1" x14ac:dyDescent="0.3">
      <c r="A55" s="38"/>
      <c r="B55" s="84"/>
      <c r="C55" s="84"/>
      <c r="D55" s="84"/>
      <c r="E55" s="84"/>
      <c r="F55" s="86"/>
      <c r="G55" s="85"/>
      <c r="H55" s="75"/>
    </row>
    <row r="56" spans="1:9" ht="15.75" thickBot="1" x14ac:dyDescent="0.3">
      <c r="A56" s="37" t="s">
        <v>22</v>
      </c>
      <c r="B56" s="206" t="s">
        <v>97</v>
      </c>
      <c r="C56" s="206"/>
      <c r="D56" s="206"/>
      <c r="E56" s="206"/>
      <c r="F56" s="68"/>
      <c r="G56" s="87">
        <v>0.08</v>
      </c>
      <c r="H56" s="82">
        <f>H9*G56</f>
        <v>0</v>
      </c>
    </row>
    <row r="57" spans="1:9" ht="15.75" thickBot="1" x14ac:dyDescent="0.3">
      <c r="B57" s="52"/>
      <c r="C57" s="52"/>
      <c r="D57" s="52"/>
      <c r="E57" s="52"/>
      <c r="F57" s="52"/>
      <c r="G57" s="52"/>
      <c r="H57" s="52"/>
    </row>
    <row r="58" spans="1:9" ht="15.75" thickBot="1" x14ac:dyDescent="0.3">
      <c r="A58" s="37" t="s">
        <v>7</v>
      </c>
      <c r="B58" s="206" t="s">
        <v>99</v>
      </c>
      <c r="C58" s="206"/>
      <c r="D58" s="206"/>
      <c r="E58" s="206"/>
      <c r="F58" s="68"/>
      <c r="G58" s="68"/>
      <c r="H58" s="69"/>
    </row>
    <row r="59" spans="1:9" ht="15.75" thickBot="1" x14ac:dyDescent="0.3">
      <c r="B59" s="88"/>
      <c r="C59" s="88"/>
      <c r="D59" s="88"/>
      <c r="E59" s="88"/>
      <c r="F59" s="89"/>
      <c r="G59" s="89"/>
      <c r="H59" s="89"/>
    </row>
    <row r="60" spans="1:9" ht="15.75" thickBot="1" x14ac:dyDescent="0.3">
      <c r="B60" s="205" t="s">
        <v>38</v>
      </c>
      <c r="C60" s="206"/>
      <c r="D60" s="206"/>
      <c r="E60" s="206"/>
      <c r="F60" s="90" t="s">
        <v>39</v>
      </c>
      <c r="G60" s="70" t="s">
        <v>40</v>
      </c>
      <c r="H60" s="133" t="s">
        <v>23</v>
      </c>
    </row>
    <row r="61" spans="1:9" x14ac:dyDescent="0.25">
      <c r="B61" s="259" t="s">
        <v>146</v>
      </c>
      <c r="C61" s="260"/>
      <c r="D61" s="260"/>
      <c r="E61" s="260"/>
      <c r="F61" s="131">
        <v>1</v>
      </c>
      <c r="G61" s="6">
        <v>1500</v>
      </c>
      <c r="H61" s="54">
        <f>+F61*G61</f>
        <v>1500</v>
      </c>
    </row>
    <row r="62" spans="1:9" x14ac:dyDescent="0.25">
      <c r="B62" s="256" t="s">
        <v>125</v>
      </c>
      <c r="C62" s="257"/>
      <c r="D62" s="257"/>
      <c r="E62" s="257"/>
      <c r="F62" s="132">
        <v>1</v>
      </c>
      <c r="G62" s="127">
        <v>800</v>
      </c>
      <c r="H62" s="134">
        <f>+F62*G62</f>
        <v>800</v>
      </c>
    </row>
    <row r="63" spans="1:9" x14ac:dyDescent="0.25">
      <c r="B63" s="191" t="s">
        <v>142</v>
      </c>
      <c r="C63" s="192"/>
      <c r="D63" s="192"/>
      <c r="E63" s="193"/>
      <c r="F63" s="132">
        <v>1</v>
      </c>
      <c r="G63" s="194">
        <v>1200</v>
      </c>
      <c r="H63" s="66">
        <f>+F63*G63</f>
        <v>1200</v>
      </c>
    </row>
    <row r="64" spans="1:9" ht="15.75" thickBot="1" x14ac:dyDescent="0.3">
      <c r="B64" s="144" t="s">
        <v>145</v>
      </c>
      <c r="C64" s="145"/>
      <c r="D64" s="145"/>
      <c r="E64" s="145"/>
      <c r="F64" s="147" t="s">
        <v>118</v>
      </c>
      <c r="G64" s="146">
        <v>50</v>
      </c>
      <c r="H64" s="62"/>
    </row>
    <row r="65" spans="1:8" ht="15.75" thickBot="1" x14ac:dyDescent="0.3">
      <c r="B65" s="231" t="s">
        <v>43</v>
      </c>
      <c r="C65" s="232"/>
      <c r="D65" s="232"/>
      <c r="E65" s="232"/>
      <c r="F65" s="258"/>
      <c r="G65" s="254">
        <f>SUM(H61:H63)</f>
        <v>3500</v>
      </c>
      <c r="H65" s="255"/>
    </row>
    <row r="66" spans="1:8" ht="15.75" thickBot="1" x14ac:dyDescent="0.3">
      <c r="B66" s="52"/>
      <c r="C66" s="52"/>
      <c r="D66" s="52"/>
      <c r="E66" s="52"/>
      <c r="F66" s="57"/>
      <c r="G66" s="57"/>
      <c r="H66" s="57"/>
    </row>
    <row r="67" spans="1:8" ht="15.75" thickBot="1" x14ac:dyDescent="0.3">
      <c r="A67" s="37" t="s">
        <v>25</v>
      </c>
      <c r="B67" s="206" t="s">
        <v>134</v>
      </c>
      <c r="C67" s="206"/>
      <c r="D67" s="206"/>
      <c r="E67" s="206"/>
      <c r="F67" s="68"/>
      <c r="G67" s="87">
        <v>0.1</v>
      </c>
      <c r="H67" s="138" t="s">
        <v>144</v>
      </c>
    </row>
    <row r="68" spans="1:8" ht="15.75" thickBot="1" x14ac:dyDescent="0.3">
      <c r="A68" s="39"/>
      <c r="B68" s="91"/>
      <c r="C68" s="91"/>
      <c r="D68" s="91"/>
      <c r="E68" s="91"/>
      <c r="F68" s="92"/>
      <c r="G68" s="93"/>
      <c r="H68" s="92"/>
    </row>
    <row r="69" spans="1:8" ht="15.75" thickBot="1" x14ac:dyDescent="0.3">
      <c r="A69" s="37"/>
      <c r="B69" s="206" t="s">
        <v>44</v>
      </c>
      <c r="C69" s="206"/>
      <c r="D69" s="206"/>
      <c r="E69" s="206"/>
      <c r="F69" s="68"/>
      <c r="G69" s="68"/>
      <c r="H69" s="69"/>
    </row>
    <row r="70" spans="1:8" s="4" customFormat="1" x14ac:dyDescent="0.25">
      <c r="A70" s="9"/>
      <c r="B70" s="121" t="s">
        <v>80</v>
      </c>
      <c r="C70" s="94"/>
      <c r="D70" s="94"/>
      <c r="E70" s="94"/>
      <c r="F70" s="95"/>
      <c r="G70" s="96"/>
      <c r="H70" s="97"/>
    </row>
    <row r="71" spans="1:8" s="4" customFormat="1" x14ac:dyDescent="0.25">
      <c r="A71" s="9"/>
      <c r="B71" s="252" t="s">
        <v>148</v>
      </c>
      <c r="C71" s="252"/>
      <c r="D71" s="252"/>
      <c r="E71" s="252"/>
      <c r="F71" s="252"/>
      <c r="G71" s="252"/>
      <c r="H71" s="253"/>
    </row>
    <row r="72" spans="1:8" s="4" customFormat="1" x14ac:dyDescent="0.25">
      <c r="A72" s="9"/>
      <c r="B72" s="252"/>
      <c r="C72" s="252"/>
      <c r="D72" s="252"/>
      <c r="E72" s="252"/>
      <c r="F72" s="252"/>
      <c r="G72" s="252"/>
      <c r="H72" s="253"/>
    </row>
    <row r="73" spans="1:8" s="4" customFormat="1" x14ac:dyDescent="0.25">
      <c r="A73" s="9"/>
      <c r="B73" s="121"/>
      <c r="C73" s="94"/>
      <c r="D73" s="94"/>
      <c r="E73" s="94"/>
      <c r="F73" s="95"/>
      <c r="G73" s="96"/>
      <c r="H73" s="97"/>
    </row>
    <row r="74" spans="1:8" s="4" customFormat="1" x14ac:dyDescent="0.25">
      <c r="A74" s="9"/>
      <c r="B74" s="148" t="s">
        <v>119</v>
      </c>
      <c r="C74" s="94"/>
      <c r="D74" s="94"/>
      <c r="E74" s="94"/>
      <c r="F74" s="95"/>
      <c r="G74" s="96"/>
      <c r="H74" s="97"/>
    </row>
    <row r="75" spans="1:8" ht="15.75" thickBot="1" x14ac:dyDescent="0.3">
      <c r="A75" s="10"/>
      <c r="B75" s="98"/>
      <c r="C75" s="98"/>
      <c r="D75" s="98"/>
      <c r="E75" s="98"/>
      <c r="F75" s="98"/>
      <c r="G75" s="99"/>
      <c r="H75" s="100"/>
    </row>
    <row r="76" spans="1:8" x14ac:dyDescent="0.25">
      <c r="B76" s="86" t="s">
        <v>75</v>
      </c>
    </row>
  </sheetData>
  <sheetProtection formatCells="0" formatColumns="0" formatRows="0" insertColumns="0" insertRows="0" deleteColumns="0" deleteRows="0" sort="0" pivotTables="0"/>
  <mergeCells count="42">
    <mergeCell ref="B71:H72"/>
    <mergeCell ref="B21:E21"/>
    <mergeCell ref="B33:E33"/>
    <mergeCell ref="B24:E24"/>
    <mergeCell ref="B25:E25"/>
    <mergeCell ref="B26:E26"/>
    <mergeCell ref="G65:H65"/>
    <mergeCell ref="B67:E67"/>
    <mergeCell ref="B60:E60"/>
    <mergeCell ref="B69:E69"/>
    <mergeCell ref="B62:E62"/>
    <mergeCell ref="B65:F65"/>
    <mergeCell ref="B61:E61"/>
    <mergeCell ref="B52:E52"/>
    <mergeCell ref="B54:E54"/>
    <mergeCell ref="B56:E56"/>
    <mergeCell ref="B58:E58"/>
    <mergeCell ref="B34:E34"/>
    <mergeCell ref="B44:E44"/>
    <mergeCell ref="B46:E46"/>
    <mergeCell ref="B40:E40"/>
    <mergeCell ref="B42:E42"/>
    <mergeCell ref="B39:E39"/>
    <mergeCell ref="B35:E35"/>
    <mergeCell ref="B36:E36"/>
    <mergeCell ref="B37:E37"/>
    <mergeCell ref="B38:E38"/>
    <mergeCell ref="B50:F50"/>
    <mergeCell ref="B43:E43"/>
    <mergeCell ref="B20:E20"/>
    <mergeCell ref="B23:E23"/>
    <mergeCell ref="B22:E22"/>
    <mergeCell ref="B1:H1"/>
    <mergeCell ref="A2:H2"/>
    <mergeCell ref="A7:B8"/>
    <mergeCell ref="C7:D8"/>
    <mergeCell ref="C9:D9"/>
    <mergeCell ref="C10:D10"/>
    <mergeCell ref="F15:G15"/>
    <mergeCell ref="C11:D11"/>
    <mergeCell ref="C12:D12"/>
    <mergeCell ref="F13:G13"/>
  </mergeCells>
  <dataValidations count="1">
    <dataValidation type="list" allowBlank="1" showInputMessage="1" showErrorMessage="1" sqref="F52 F4 F54">
      <formula1>PHASES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zoomScaleNormal="100" workbookViewId="0">
      <selection activeCell="L30" sqref="L30"/>
    </sheetView>
  </sheetViews>
  <sheetFormatPr baseColWidth="10" defaultColWidth="11.42578125" defaultRowHeight="15" x14ac:dyDescent="0.25"/>
  <cols>
    <col min="1" max="1" width="11.42578125" style="17"/>
    <col min="2" max="2" width="50.140625" style="17" customWidth="1"/>
    <col min="3" max="3" width="11.42578125" style="17"/>
    <col min="4" max="4" width="27.7109375" style="17" customWidth="1"/>
    <col min="5" max="16384" width="11.42578125" style="17"/>
  </cols>
  <sheetData>
    <row r="1" spans="1:8" ht="18.75" thickBot="1" x14ac:dyDescent="0.3">
      <c r="A1" s="261" t="s">
        <v>53</v>
      </c>
      <c r="B1" s="234"/>
      <c r="C1" s="234"/>
      <c r="D1" s="234"/>
      <c r="E1" s="234"/>
      <c r="F1" s="234"/>
      <c r="G1" s="234"/>
      <c r="H1" s="235"/>
    </row>
    <row r="2" spans="1:8" ht="18.75" thickBot="1" x14ac:dyDescent="0.3">
      <c r="A2" s="20"/>
      <c r="B2" s="23"/>
      <c r="C2" s="23"/>
      <c r="D2" s="23"/>
      <c r="E2" s="23"/>
      <c r="F2" s="23"/>
      <c r="G2" s="23"/>
      <c r="H2" s="21"/>
    </row>
    <row r="3" spans="1:8" x14ac:dyDescent="0.25">
      <c r="A3" s="236" t="s">
        <v>31</v>
      </c>
      <c r="B3" s="262"/>
      <c r="C3" s="240"/>
      <c r="D3" s="241"/>
      <c r="E3" s="16"/>
    </row>
    <row r="4" spans="1:8" x14ac:dyDescent="0.25">
      <c r="A4" s="238"/>
      <c r="B4" s="263"/>
      <c r="C4" s="242"/>
      <c r="D4" s="243"/>
      <c r="E4" s="22"/>
    </row>
    <row r="5" spans="1:8" x14ac:dyDescent="0.25">
      <c r="A5" s="12" t="s">
        <v>32</v>
      </c>
      <c r="B5" s="13"/>
      <c r="C5" s="198"/>
      <c r="D5" s="199"/>
      <c r="E5" s="22"/>
    </row>
    <row r="6" spans="1:8" x14ac:dyDescent="0.25">
      <c r="A6" s="12" t="s">
        <v>33</v>
      </c>
      <c r="B6" s="13"/>
      <c r="C6" s="198"/>
      <c r="D6" s="199"/>
      <c r="E6" s="22"/>
    </row>
    <row r="7" spans="1:8" x14ac:dyDescent="0.25">
      <c r="A7" s="12" t="s">
        <v>35</v>
      </c>
      <c r="B7" s="13"/>
      <c r="C7" s="198"/>
      <c r="D7" s="199"/>
      <c r="E7" s="22"/>
    </row>
    <row r="8" spans="1:8" ht="15.75" thickBot="1" x14ac:dyDescent="0.3">
      <c r="A8" s="12" t="s">
        <v>141</v>
      </c>
      <c r="B8" s="13"/>
      <c r="C8" s="198"/>
      <c r="D8" s="199"/>
      <c r="E8" s="22"/>
    </row>
    <row r="9" spans="1:8" ht="15.75" thickBot="1" x14ac:dyDescent="0.3">
      <c r="A9" s="14" t="s">
        <v>36</v>
      </c>
      <c r="B9" s="15"/>
      <c r="C9" s="34"/>
      <c r="D9" s="11"/>
      <c r="E9" s="22"/>
    </row>
    <row r="11" spans="1:8" x14ac:dyDescent="0.25">
      <c r="B11" s="32" t="s">
        <v>61</v>
      </c>
    </row>
    <row r="12" spans="1:8" ht="15.75" thickBot="1" x14ac:dyDescent="0.3"/>
    <row r="13" spans="1:8" x14ac:dyDescent="0.25">
      <c r="B13" s="249" t="s">
        <v>54</v>
      </c>
      <c r="C13" s="24"/>
      <c r="D13" s="25"/>
      <c r="E13" s="25"/>
      <c r="F13" s="25"/>
      <c r="G13" s="25"/>
      <c r="H13" s="26"/>
    </row>
    <row r="14" spans="1:8" x14ac:dyDescent="0.25">
      <c r="B14" s="245"/>
      <c r="C14" s="27"/>
      <c r="D14" s="3"/>
      <c r="E14" s="3"/>
      <c r="F14" s="3"/>
      <c r="G14" s="3"/>
      <c r="H14" s="28"/>
    </row>
    <row r="15" spans="1:8" x14ac:dyDescent="0.25">
      <c r="B15" s="245"/>
      <c r="C15" s="27"/>
      <c r="D15" s="3"/>
      <c r="E15" s="3"/>
      <c r="F15" s="3"/>
      <c r="G15" s="3"/>
      <c r="H15" s="28"/>
    </row>
    <row r="16" spans="1:8" ht="15.75" thickBot="1" x14ac:dyDescent="0.3">
      <c r="B16" s="246"/>
      <c r="C16" s="29"/>
      <c r="D16" s="30"/>
      <c r="E16" s="30"/>
      <c r="F16" s="30"/>
      <c r="G16" s="30"/>
      <c r="H16" s="31"/>
    </row>
    <row r="17" spans="2:8" ht="15.75" thickBot="1" x14ac:dyDescent="0.3">
      <c r="C17" s="16"/>
    </row>
    <row r="18" spans="2:8" x14ac:dyDescent="0.25">
      <c r="B18" s="249" t="s">
        <v>55</v>
      </c>
      <c r="C18" s="24"/>
      <c r="D18" s="25"/>
      <c r="E18" s="25"/>
      <c r="F18" s="25"/>
      <c r="G18" s="25"/>
      <c r="H18" s="26"/>
    </row>
    <row r="19" spans="2:8" x14ac:dyDescent="0.25">
      <c r="B19" s="245"/>
      <c r="C19" s="27"/>
      <c r="D19" s="3"/>
      <c r="E19" s="3"/>
      <c r="F19" s="3"/>
      <c r="G19" s="3"/>
      <c r="H19" s="28"/>
    </row>
    <row r="20" spans="2:8" x14ac:dyDescent="0.25">
      <c r="B20" s="245"/>
      <c r="C20" s="27"/>
      <c r="D20" s="3"/>
      <c r="E20" s="3"/>
      <c r="F20" s="3"/>
      <c r="G20" s="3"/>
      <c r="H20" s="28"/>
    </row>
    <row r="21" spans="2:8" ht="15.75" thickBot="1" x14ac:dyDescent="0.3">
      <c r="B21" s="246"/>
      <c r="C21" s="29"/>
      <c r="D21" s="30"/>
      <c r="E21" s="30"/>
      <c r="F21" s="30"/>
      <c r="G21" s="30"/>
      <c r="H21" s="31"/>
    </row>
    <row r="22" spans="2:8" ht="15.75" thickBot="1" x14ac:dyDescent="0.3"/>
    <row r="23" spans="2:8" x14ac:dyDescent="0.25">
      <c r="B23" s="244" t="s">
        <v>57</v>
      </c>
      <c r="C23" s="24"/>
      <c r="D23" s="25"/>
      <c r="E23" s="25"/>
      <c r="F23" s="25"/>
      <c r="G23" s="25"/>
      <c r="H23" s="26"/>
    </row>
    <row r="24" spans="2:8" x14ac:dyDescent="0.25">
      <c r="B24" s="245"/>
      <c r="C24" s="27"/>
      <c r="D24" s="3"/>
      <c r="E24" s="3"/>
      <c r="F24" s="3"/>
      <c r="G24" s="3"/>
      <c r="H24" s="28"/>
    </row>
    <row r="25" spans="2:8" x14ac:dyDescent="0.25">
      <c r="B25" s="245"/>
      <c r="C25" s="27"/>
      <c r="D25" s="3"/>
      <c r="E25" s="3"/>
      <c r="F25" s="3"/>
      <c r="G25" s="3"/>
      <c r="H25" s="28"/>
    </row>
    <row r="26" spans="2:8" ht="15.75" thickBot="1" x14ac:dyDescent="0.3">
      <c r="B26" s="246"/>
      <c r="C26" s="29"/>
      <c r="D26" s="30"/>
      <c r="E26" s="30"/>
      <c r="F26" s="30"/>
      <c r="G26" s="30"/>
      <c r="H26" s="31"/>
    </row>
    <row r="27" spans="2:8" ht="15.75" thickBot="1" x14ac:dyDescent="0.3"/>
    <row r="28" spans="2:8" x14ac:dyDescent="0.25">
      <c r="B28" s="244" t="s">
        <v>58</v>
      </c>
      <c r="C28" s="24"/>
      <c r="D28" s="25"/>
      <c r="E28" s="25"/>
      <c r="F28" s="25"/>
      <c r="G28" s="25"/>
      <c r="H28" s="26"/>
    </row>
    <row r="29" spans="2:8" x14ac:dyDescent="0.25">
      <c r="B29" s="245"/>
      <c r="C29" s="27"/>
      <c r="D29" s="3"/>
      <c r="E29" s="3"/>
      <c r="F29" s="3"/>
      <c r="G29" s="3"/>
      <c r="H29" s="28"/>
    </row>
    <row r="30" spans="2:8" x14ac:dyDescent="0.25">
      <c r="B30" s="245"/>
      <c r="C30" s="27"/>
      <c r="D30" s="3"/>
      <c r="E30" s="3"/>
      <c r="F30" s="3"/>
      <c r="G30" s="3"/>
      <c r="H30" s="28"/>
    </row>
    <row r="31" spans="2:8" ht="15.75" thickBot="1" x14ac:dyDescent="0.3">
      <c r="B31" s="246"/>
      <c r="C31" s="29"/>
      <c r="D31" s="30"/>
      <c r="E31" s="30"/>
      <c r="F31" s="30"/>
      <c r="G31" s="30"/>
      <c r="H31" s="31"/>
    </row>
    <row r="32" spans="2:8" ht="15.75" thickBot="1" x14ac:dyDescent="0.3">
      <c r="B32" s="33"/>
    </row>
    <row r="33" spans="2:8" x14ac:dyDescent="0.25">
      <c r="B33" s="244" t="s">
        <v>59</v>
      </c>
      <c r="C33" s="24"/>
      <c r="D33" s="25"/>
      <c r="E33" s="25"/>
      <c r="F33" s="25"/>
      <c r="G33" s="25"/>
      <c r="H33" s="26"/>
    </row>
    <row r="34" spans="2:8" x14ac:dyDescent="0.25">
      <c r="B34" s="247"/>
      <c r="C34" s="27"/>
      <c r="D34" s="3"/>
      <c r="E34" s="3"/>
      <c r="F34" s="3"/>
      <c r="G34" s="3"/>
      <c r="H34" s="28"/>
    </row>
    <row r="35" spans="2:8" x14ac:dyDescent="0.25">
      <c r="B35" s="247"/>
      <c r="C35" s="27"/>
      <c r="D35" s="3"/>
      <c r="E35" s="3"/>
      <c r="F35" s="3"/>
      <c r="G35" s="3"/>
      <c r="H35" s="28"/>
    </row>
    <row r="36" spans="2:8" ht="15.75" thickBot="1" x14ac:dyDescent="0.3">
      <c r="B36" s="248" t="s">
        <v>51</v>
      </c>
      <c r="C36" s="29"/>
      <c r="D36" s="30"/>
      <c r="E36" s="30"/>
      <c r="F36" s="30"/>
      <c r="G36" s="30"/>
      <c r="H36" s="31"/>
    </row>
    <row r="37" spans="2:8" ht="15.75" thickBot="1" x14ac:dyDescent="0.3"/>
    <row r="38" spans="2:8" x14ac:dyDescent="0.25">
      <c r="B38" s="244" t="s">
        <v>56</v>
      </c>
      <c r="C38" s="24"/>
      <c r="D38" s="25"/>
      <c r="E38" s="25"/>
      <c r="F38" s="25"/>
      <c r="G38" s="25"/>
      <c r="H38" s="26"/>
    </row>
    <row r="39" spans="2:8" x14ac:dyDescent="0.25">
      <c r="B39" s="247"/>
      <c r="C39" s="27"/>
      <c r="D39" s="3"/>
      <c r="E39" s="3"/>
      <c r="F39" s="3"/>
      <c r="G39" s="3"/>
      <c r="H39" s="28"/>
    </row>
    <row r="40" spans="2:8" x14ac:dyDescent="0.25">
      <c r="B40" s="247"/>
      <c r="C40" s="27"/>
      <c r="D40" s="3"/>
      <c r="E40" s="3"/>
      <c r="F40" s="3"/>
      <c r="G40" s="3"/>
      <c r="H40" s="28"/>
    </row>
    <row r="41" spans="2:8" ht="15.75" thickBot="1" x14ac:dyDescent="0.3">
      <c r="B41" s="248"/>
      <c r="C41" s="29"/>
      <c r="D41" s="30"/>
      <c r="E41" s="30"/>
      <c r="F41" s="30"/>
      <c r="G41" s="30"/>
      <c r="H41" s="31"/>
    </row>
  </sheetData>
  <sheetProtection selectLockedCells="1"/>
  <mergeCells count="13">
    <mergeCell ref="B38:B41"/>
    <mergeCell ref="C8:D8"/>
    <mergeCell ref="B13:B16"/>
    <mergeCell ref="B18:B21"/>
    <mergeCell ref="B23:B26"/>
    <mergeCell ref="B28:B31"/>
    <mergeCell ref="B33:B36"/>
    <mergeCell ref="C7:D7"/>
    <mergeCell ref="A1:H1"/>
    <mergeCell ref="A3:B4"/>
    <mergeCell ref="C3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RowHeight="15" x14ac:dyDescent="0.25"/>
  <sheetData>
    <row r="1" spans="1:1" x14ac:dyDescent="0.25">
      <c r="A1" t="s">
        <v>20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27</v>
      </c>
    </row>
    <row r="5" spans="1:1" x14ac:dyDescent="0.25">
      <c r="A5" t="s">
        <v>68</v>
      </c>
    </row>
  </sheetData>
  <sheetProtection algorithmName="SHA-512" hashValue="O+gkHAhyphTxGrvnStadS4Vw76w7Ki1LxCO39Fc6zaDSPv/uRnj+XelLb3rpj8o9H3EbLFGz8lrjJOqORRWVeA==" saltValue="a7R9Qv5UkQp112ln34XMy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RowHeight="15" x14ac:dyDescent="0.25"/>
  <cols>
    <col min="1" max="1" width="17" customWidth="1"/>
  </cols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69</v>
      </c>
    </row>
  </sheetData>
  <sheetProtection algorithmName="SHA-512" hashValue="2zz44z0tm1DEq+C6gDkTad+Ixv8pPDyCGDXJd1hCeO3lvlkn9qYVhyu86P2sT9JTfmEutia5rYh6CeLz8Us0yA==" saltValue="ocFsSU0GdbJQAKLWiXDV6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13" sqref="B13"/>
    </sheetView>
  </sheetViews>
  <sheetFormatPr baseColWidth="10" defaultRowHeight="15" x14ac:dyDescent="0.25"/>
  <cols>
    <col min="1" max="1" width="22.140625" customWidth="1"/>
  </cols>
  <sheetData>
    <row r="1" spans="1:1" x14ac:dyDescent="0.25">
      <c r="A1" t="s">
        <v>20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139</v>
      </c>
    </row>
    <row r="5" spans="1:1" x14ac:dyDescent="0.25">
      <c r="A5" t="s">
        <v>68</v>
      </c>
    </row>
  </sheetData>
  <sheetProtection algorithmName="SHA-512" hashValue="GVqgM6bL2cpQaZ1ei3hYF5vst4tfMcd12n3Xc3jiz0ZZ2Ua9YKyDtzmEwwRjPsfdasmfed1vi/gdaHVAvKFfxw==" saltValue="ZCz+nZwZnn8pg4gi/uOXz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Memoria ECO_HUVH-(Esp)</vt:lpstr>
      <vt:lpstr>Medicación (Español)</vt:lpstr>
      <vt:lpstr>Budget_HUVH(English)</vt:lpstr>
      <vt:lpstr>Medicinal products (English) </vt:lpstr>
      <vt:lpstr>Hoja1</vt:lpstr>
      <vt:lpstr>Hoja2</vt:lpstr>
      <vt:lpstr>DATOS</vt:lpstr>
      <vt:lpstr>FASE</vt:lpstr>
      <vt:lpstr>FASES</vt:lpstr>
      <vt:lpstr>PHASE</vt:lpstr>
      <vt:lpstr>PHASES</vt:lpstr>
      <vt:lpstr>PHSE</vt:lpstr>
    </vt:vector>
  </TitlesOfParts>
  <Company>VHIR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MORENO FERNANDEZ</dc:creator>
  <cp:lastModifiedBy>Ivett Nuñez</cp:lastModifiedBy>
  <cp:lastPrinted>2016-07-01T08:19:17Z</cp:lastPrinted>
  <dcterms:created xsi:type="dcterms:W3CDTF">2014-11-13T07:53:24Z</dcterms:created>
  <dcterms:modified xsi:type="dcterms:W3CDTF">2023-06-27T13:03:48Z</dcterms:modified>
</cp:coreProperties>
</file>